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cf22c1aa1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 semanal" sheetId="1" r:id="Rf3c65f657a1944de"/>
    <x:sheet xmlns:r="http://schemas.openxmlformats.org/officeDocument/2006/relationships" name="Tareas" sheetId="2" r:id="R310803d3434849a8"/>
    <x:sheet xmlns:r="http://schemas.openxmlformats.org/officeDocument/2006/relationships" name="Equipo" sheetId="3" r:id="R33cc5b35a5af40a7"/>
    <x:sheet xmlns:r="http://schemas.openxmlformats.org/officeDocument/2006/relationships" name="Revisión semanal" sheetId="4" r:id="Ra8b4b7f46108487d"/>
    <x:sheet xmlns:r="http://schemas.openxmlformats.org/officeDocument/2006/relationships" name="Cómo usarlo" sheetId="5" r:id="Ra537c51092e040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0.0"/>
    <x:numFmt numFmtId="202" formatCode="0"/>
    <x:numFmt numFmtId="203" formatCode="0%"/>
    <x:numFmt numFmtId="204" formatCode="#,##0"/>
    <x:numFmt numFmtId="205" formatCode="@"/>
  </x:numFmts>
  <x:fonts count="13">
    <x:font>
      <x:sz val="11"/>
      <x:name val="Carlito"/>
    </x:font>
    <x:font>
      <x:b/>
      <x:sz val="22"/>
      <x:color rgb="FFFFFFFF"/>
      <x:name val="Carlito"/>
    </x:font>
    <x:font>
      <x:i/>
      <x:sz val="10"/>
      <x:color rgb="FF173F35"/>
      <x:name val="Carlito"/>
    </x:font>
    <x:font>
      <x:b/>
      <x:sz val="9"/>
      <x:color rgb="FFC95639"/>
      <x:name val="Carlito"/>
    </x:font>
    <x:font>
      <x:sz val="10"/>
      <x:color rgb="FF20362F"/>
      <x:name val="Carlito"/>
    </x:font>
    <x:font>
      <x:b/>
      <x:sz val="9"/>
      <x:color rgb="FFFFFFFF"/>
      <x:name val="Carlito"/>
    </x:font>
    <x:font>
      <x:b/>
      <x:sz val="22"/>
      <x:color rgb="FF173F35"/>
      <x:name val="Carlito"/>
    </x:font>
    <x:font>
      <x:b/>
      <x:sz val="11"/>
      <x:color rgb="FFFFFFFF"/>
      <x:name val="Carlito"/>
    </x:font>
    <x:font>
      <x:b/>
      <x:sz val="9"/>
      <x:color rgb="FF173F35"/>
      <x:name val="Carlito"/>
    </x:font>
    <x:font>
      <x:b/>
      <x:sz val="14"/>
      <x:color rgb="FFC95639"/>
      <x:name val="Carlito"/>
    </x:font>
    <x:font>
      <x:b/>
      <x:sz val="10"/>
      <x:color rgb="FFD8ECDD"/>
      <x:name val="Carlito"/>
    </x:font>
    <x:font>
      <x:b/>
      <x:sz val="10"/>
      <x:color rgb="FF173F35"/>
      <x:name val="Carlito"/>
    </x:font>
    <x:font>
      <x:b/>
      <x:sz val="12"/>
      <x:color rgb="FFD8ECD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D8ECDD"/>
      </x:patternFill>
    </x:fill>
    <x:fill>
      <x:patternFill patternType="solid">
        <x:fgColor rgb="FFF7F2E8"/>
      </x:patternFill>
    </x:fill>
    <x:fill>
      <x:patternFill patternType="solid">
        <x:fgColor rgb="FFFFFDF8"/>
      </x:patternFill>
    </x:fill>
    <x:fill>
      <x:patternFill patternType="solid">
        <x:fgColor rgb="FFC95639"/>
      </x:patternFill>
    </x:fill>
    <x:fill>
      <x:patternFill patternType="solid">
        <x:fgColor rgb="FFBFD9CA"/>
      </x:patternFill>
    </x:fill>
  </x:fills>
  <x:borders count="11">
    <x:border/>
    <x:border>
      <x:left style="thin">
        <x:color rgb="FFC6D0CB"/>
      </x:left>
      <x:top style="thin">
        <x:color rgb="FFC6D0CB"/>
      </x:top>
      <x:bottom style="thin">
        <x:color rgb="FFC6D0CB"/>
      </x:bottom>
    </x:border>
    <x:border>
      <x:top style="thin">
        <x:color rgb="FFC6D0CB"/>
      </x:top>
      <x:bottom style="thin">
        <x:color rgb="FFC6D0CB"/>
      </x:bottom>
    </x:border>
    <x:border>
      <x:right style="thin">
        <x:color rgb="FFC6D0CB"/>
      </x:right>
      <x:top style="thin">
        <x:color rgb="FFC6D0CB"/>
      </x:top>
      <x:bottom style="thin">
        <x:color rgb="FFC6D0CB"/>
      </x:bottom>
    </x:border>
    <x:border>
      <x:bottom style="thin">
        <x:color rgb="FFC6D0CB"/>
      </x:bottom>
    </x:border>
    <x:border>
      <x:top style="thin">
        <x:color rgb="FFC6D0CB"/>
      </x:top>
    </x:border>
    <x:border>
      <x:left style="thin">
        <x:color rgb="FFC6D0CB"/>
      </x:left>
      <x:right style="thin">
        <x:color rgb="FFC6D0CB"/>
      </x:right>
      <x:top style="thin">
        <x:color rgb="FFC6D0CB"/>
      </x:top>
      <x:bottom style="thin">
        <x:color rgb="FFC6D0CB"/>
      </x:bottom>
    </x:border>
    <x:border>
      <x:left style="thin">
        <x:color rgb="FFC6D0CB"/>
      </x:left>
      <x:top style="thin">
        <x:color rgb="FFC6D0CB"/>
      </x:top>
    </x:border>
    <x:border>
      <x:right style="thin">
        <x:color rgb="FFC6D0CB"/>
      </x:right>
      <x:top style="thin">
        <x:color rgb="FFC6D0CB"/>
      </x:top>
    </x:border>
    <x:border>
      <x:left style="thin">
        <x:color rgb="FFC6D0CB"/>
      </x:left>
      <x:bottom style="thin">
        <x:color rgb="FFC6D0CB"/>
      </x:bottom>
    </x:border>
    <x:border>
      <x:right style="thin">
        <x:color rgb="FFC6D0CB"/>
      </x:right>
      <x:bottom style="thin">
        <x:color rgb="FFC6D0CB"/>
      </x:bottom>
    </x:border>
  </x:borders>
  <x:cellStyleXfs count="1">
    <x:xf numFmtId="0" fontId="0" fillId="0" borderId="0"/>
  </x:cellStyleXfs>
  <x:cellXfs count="1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2" xfId="0" applyNumberFormat="1" applyFont="1" applyFill="1" applyBorder="1"/>
    <x:xf numFmtId="0" fontId="4" fillId="5" borderId="5" xfId="0" applyNumberFormat="1" applyFont="1" applyFill="1" applyBorder="1"/>
    <x:xf numFmtId="0" fontId="4" fillId="5" borderId="4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5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6" xfId="0" applyNumberFormat="1" applyFont="1" applyFill="1" applyBorder="1"/>
    <x:xf numFmtId="0" fontId="5" fillId="2" borderId="6" xfId="0" applyNumberFormat="1" applyFont="1" applyFill="1" applyBorder="1" applyAlignment="1">
      <x:alignment vertical="center"/>
    </x:xf>
    <x:xf numFmtId="200" fontId="4" fillId="5" borderId="4" xfId="0" applyNumberFormat="1" applyFont="1" applyFill="1" applyBorder="1" applyAlignment="1">
      <x:alignment vertical="center"/>
    </x:xf>
    <x:xf numFmtId="200" fontId="4" fillId="4" borderId="2" xfId="0" applyNumberFormat="1" applyFont="1" applyFill="1" applyBorder="1" applyAlignment="1">
      <x:alignment vertical="center"/>
    </x:xf>
    <x:xf numFmtId="200" fontId="4" fillId="5" borderId="2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201" fontId="4" fillId="5" borderId="4" xfId="0" applyNumberFormat="1" applyFont="1" applyFill="1" applyBorder="1" applyAlignment="1">
      <x:alignment vertical="center"/>
    </x:xf>
    <x:xf numFmtId="201" fontId="4" fillId="4" borderId="2" xfId="0" applyNumberFormat="1" applyFont="1" applyFill="1" applyBorder="1" applyAlignment="1">
      <x:alignment vertical="center"/>
    </x:xf>
    <x:xf numFmtId="201" fontId="4" fillId="5" borderId="2" xfId="0" applyNumberFormat="1" applyFont="1" applyFill="1" applyBorder="1" applyAlignment="1">
      <x:alignment vertical="center"/>
    </x:xf>
    <x:xf numFmtId="201" fontId="4" fillId="4" borderId="5" xfId="0" applyNumberFormat="1" applyFont="1" applyFill="1" applyBorder="1" applyAlignment="1">
      <x:alignment vertical="center"/>
    </x:xf>
    <x:xf numFmtId="202" fontId="4" fillId="5" borderId="4" xfId="0" applyNumberFormat="1" applyFont="1" applyFill="1" applyBorder="1" applyAlignment="1">
      <x:alignment vertical="center"/>
    </x:xf>
    <x:xf numFmtId="202" fontId="4" fillId="4" borderId="2" xfId="0" applyNumberFormat="1" applyFont="1" applyFill="1" applyBorder="1" applyAlignment="1">
      <x:alignment vertical="center"/>
    </x:xf>
    <x:xf numFmtId="202" fontId="4" fillId="5" borderId="2" xfId="0" applyNumberFormat="1" applyFont="1" applyFill="1" applyBorder="1" applyAlignment="1">
      <x:alignment vertical="center"/>
    </x:xf>
    <x:xf numFmtId="202" fontId="4" fillId="4" borderId="5" xfId="0" applyNumberFormat="1" applyFont="1" applyFill="1" applyBorder="1" applyAlignment="1">
      <x:alignment vertical="center"/>
    </x:xf>
    <x:xf numFmtId="0" fontId="4" fillId="5" borderId="4" xfId="0" applyNumberFormat="1" applyFont="1" applyFill="1" applyBorder="1" applyAlignment="1">
      <x:alignment vertical="center" wrapText="1"/>
    </x:xf>
    <x:xf numFmtId="201" fontId="4" fillId="5" borderId="4" xfId="0" applyNumberFormat="1" applyFont="1" applyFill="1" applyBorder="1" applyAlignment="1">
      <x:alignment vertical="center" wrapText="1"/>
    </x:xf>
    <x:xf numFmtId="200" fontId="4" fillId="5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201" fontId="4" fillId="4" borderId="2" xfId="0" applyNumberFormat="1" applyFont="1" applyFill="1" applyBorder="1" applyAlignment="1">
      <x:alignment vertical="center" wrapText="1"/>
    </x:xf>
    <x:xf numFmtId="200" fontId="4" fillId="4" borderId="2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201" fontId="4" fillId="5" borderId="2" xfId="0" applyNumberFormat="1" applyFont="1" applyFill="1" applyBorder="1" applyAlignment="1">
      <x:alignment vertical="center" wrapText="1"/>
    </x:xf>
    <x:xf numFmtId="200" fontId="4" fillId="5" borderId="2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201" fontId="4" fillId="4" borderId="5" xfId="0" applyNumberFormat="1" applyFont="1" applyFill="1" applyBorder="1" applyAlignment="1">
      <x:alignment vertical="center" wrapText="1"/>
    </x:xf>
    <x:xf numFmtId="200" fontId="4" fillId="4" borderId="5" xfId="0" applyNumberFormat="1" applyFont="1" applyFill="1" applyBorder="1" applyAlignment="1">
      <x:alignment vertical="center" wrapText="1"/>
    </x:xf>
    <x:xf numFmtId="203" fontId="4" fillId="5" borderId="4" xfId="0" applyNumberFormat="1" applyFont="1" applyFill="1" applyBorder="1" applyAlignment="1">
      <x:alignment vertical="center"/>
    </x:xf>
    <x:xf numFmtId="203" fontId="4" fillId="4" borderId="2" xfId="0" applyNumberFormat="1" applyFont="1" applyFill="1" applyBorder="1" applyAlignment="1">
      <x:alignment vertical="center"/>
    </x:xf>
    <x:xf numFmtId="203" fontId="4" fillId="5" borderId="2" xfId="0" applyNumberFormat="1" applyFont="1" applyFill="1" applyBorder="1" applyAlignment="1">
      <x:alignment vertical="center"/>
    </x:xf>
    <x:xf numFmtId="203" fontId="4" fillId="5" borderId="5" xfId="0" applyNumberFormat="1" applyFont="1" applyFill="1" applyBorder="1" applyAlignment="1">
      <x:alignment vertical="center"/>
    </x:xf>
    <x:xf numFmtId="201" fontId="4" fillId="5" borderId="5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/>
    <x:xf numFmtId="0" fontId="6" fillId="5" borderId="7" xfId="0" applyNumberFormat="1" applyFont="1" applyFill="1" applyBorder="1"/>
    <x:xf numFmtId="0" fontId="6" fillId="5" borderId="5" xfId="0" applyNumberFormat="1" applyFont="1" applyFill="1" applyBorder="1"/>
    <x:xf numFmtId="0" fontId="6" fillId="5" borderId="8" xfId="0" applyNumberFormat="1" applyFont="1" applyFill="1" applyBorder="1"/>
    <x:xf numFmtId="0" fontId="6" fillId="5" borderId="9" xfId="0" applyNumberFormat="1" applyFont="1" applyFill="1" applyBorder="1"/>
    <x:xf numFmtId="0" fontId="6" fillId="5" borderId="4" xfId="0" applyNumberFormat="1" applyFont="1" applyFill="1" applyBorder="1"/>
    <x:xf numFmtId="0" fontId="6" fillId="5" borderId="10" xfId="0" applyNumberFormat="1" applyFont="1" applyFill="1" applyBorder="1"/>
    <x:xf numFmtId="0" fontId="6" fillId="5" borderId="7" xfId="0" applyNumberFormat="1" applyFont="1" applyFill="1" applyBorder="1" applyAlignment="1">
      <x:alignment horizontal="center"/>
    </x:xf>
    <x:xf numFmtId="0" fontId="6" fillId="5" borderId="5" xfId="0" applyNumberFormat="1" applyFont="1" applyFill="1" applyBorder="1" applyAlignment="1">
      <x:alignment horizontal="center"/>
    </x:xf>
    <x:xf numFmtId="0" fontId="6" fillId="5" borderId="8" xfId="0" applyNumberFormat="1" applyFont="1" applyFill="1" applyBorder="1" applyAlignment="1">
      <x:alignment horizontal="center"/>
    </x:xf>
    <x:xf numFmtId="0" fontId="6" fillId="5" borderId="9" xfId="0" applyNumberFormat="1" applyFont="1" applyFill="1" applyBorder="1" applyAlignment="1">
      <x:alignment horizontal="center"/>
    </x:xf>
    <x:xf numFmtId="0" fontId="6" fillId="5" borderId="4" xfId="0" applyNumberFormat="1" applyFont="1" applyFill="1" applyBorder="1" applyAlignment="1">
      <x:alignment horizontal="center"/>
    </x:xf>
    <x:xf numFmtId="0" fontId="6" fillId="5" borderId="10" xfId="0" applyNumberFormat="1" applyFont="1" applyFill="1" applyBorder="1" applyAlignment="1">
      <x:alignment horizontal="center"/>
    </x:xf>
    <x:xf numFmtId="0" fontId="6" fillId="5" borderId="7" xfId="0" applyNumberFormat="1" applyFont="1" applyFill="1" applyBorder="1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0" fontId="6" fillId="5" borderId="8" xfId="0" applyNumberFormat="1" applyFont="1" applyFill="1" applyBorder="1" applyAlignment="1">
      <x:alignment horizontal="center" vertical="center"/>
    </x:xf>
    <x:xf numFmtId="0" fontId="6" fillId="5" borderId="9" xfId="0" applyNumberFormat="1" applyFont="1" applyFill="1" applyBorder="1" applyAlignment="1">
      <x:alignment horizontal="center" vertical="center"/>
    </x:xf>
    <x:xf numFmtId="0" fontId="6" fillId="5" borderId="4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horizontal="center" vertical="center"/>
    </x:xf>
    <x:xf numFmtId="203" fontId="6" fillId="5" borderId="7" xfId="0" applyNumberFormat="1" applyFont="1" applyFill="1" applyBorder="1" applyAlignment="1">
      <x:alignment horizontal="center" vertical="center"/>
    </x:xf>
    <x:xf numFmtId="203" fontId="6" fillId="5" borderId="5" xfId="0" applyNumberFormat="1" applyFont="1" applyFill="1" applyBorder="1" applyAlignment="1">
      <x:alignment horizontal="center" vertical="center"/>
    </x:xf>
    <x:xf numFmtId="203" fontId="6" fillId="5" borderId="8" xfId="0" applyNumberFormat="1" applyFont="1" applyFill="1" applyBorder="1" applyAlignment="1">
      <x:alignment horizontal="center" vertical="center"/>
    </x:xf>
    <x:xf numFmtId="203" fontId="6" fillId="5" borderId="9" xfId="0" applyNumberFormat="1" applyFont="1" applyFill="1" applyBorder="1" applyAlignment="1">
      <x:alignment horizontal="center" vertical="center"/>
    </x:xf>
    <x:xf numFmtId="203" fontId="6" fillId="5" borderId="4" xfId="0" applyNumberFormat="1" applyFont="1" applyFill="1" applyBorder="1" applyAlignment="1">
      <x:alignment horizontal="center" vertical="center"/>
    </x:xf>
    <x:xf numFmtId="203" fontId="6" fillId="5" borderId="10" xfId="0" applyNumberFormat="1" applyFont="1" applyFill="1" applyBorder="1" applyAlignment="1">
      <x:alignment horizontal="center" vertical="center"/>
    </x:xf>
    <x:xf numFmtId="201" fontId="6" fillId="5" borderId="7" xfId="0" applyNumberFormat="1" applyFont="1" applyFill="1" applyBorder="1" applyAlignment="1">
      <x:alignment horizontal="center" vertical="center"/>
    </x:xf>
    <x:xf numFmtId="201" fontId="6" fillId="5" borderId="5" xfId="0" applyNumberFormat="1" applyFont="1" applyFill="1" applyBorder="1" applyAlignment="1">
      <x:alignment horizontal="center" vertical="center"/>
    </x:xf>
    <x:xf numFmtId="201" fontId="6" fillId="5" borderId="8" xfId="0" applyNumberFormat="1" applyFont="1" applyFill="1" applyBorder="1" applyAlignment="1">
      <x:alignment horizontal="center" vertical="center"/>
    </x:xf>
    <x:xf numFmtId="201" fontId="6" fillId="5" borderId="9" xfId="0" applyNumberFormat="1" applyFont="1" applyFill="1" applyBorder="1" applyAlignment="1">
      <x:alignment horizontal="center" vertical="center"/>
    </x:xf>
    <x:xf numFmtId="201" fontId="6" fillId="5" borderId="4" xfId="0" applyNumberFormat="1" applyFont="1" applyFill="1" applyBorder="1" applyAlignment="1">
      <x:alignment horizontal="center" vertical="center"/>
    </x:xf>
    <x:xf numFmtId="201" fontId="6" fillId="5" borderId="10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6" xfId="0" applyNumberFormat="1" applyFont="1" applyFill="1" applyBorder="1"/>
    <x:xf numFmtId="0" fontId="4" fillId="5" borderId="6" xfId="0" applyNumberFormat="1" applyFont="1" applyFill="1" applyBorder="1"/>
    <x:xf numFmtId="201" fontId="4" fillId="5" borderId="6" xfId="0" applyNumberFormat="1" applyFont="1" applyFill="1" applyBorder="1"/>
    <x:xf numFmtId="203" fontId="4" fillId="5" borderId="6" xfId="0" applyNumberFormat="1" applyFont="1" applyFill="1" applyBorder="1"/>
    <x:xf numFmtId="0" fontId="4" fillId="7" borderId="6" xfId="0" applyNumberFormat="1" applyFont="1" applyFill="1" applyBorder="1"/>
    <x:xf numFmtId="0" fontId="4" fillId="4" borderId="6" xfId="0" applyNumberFormat="1" applyFont="1" applyFill="1" applyBorder="1"/>
    <x:xf numFmtId="0" fontId="9" fillId="4" borderId="6" xfId="0" applyNumberFormat="1" applyFont="1" applyFill="1" applyBorder="1"/>
    <x:xf numFmtId="0" fontId="9" fillId="4" borderId="6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 wrapText="1"/>
    </x:xf>
    <x:xf numFmtId="0" fontId="10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5" borderId="0" xfId="0" applyNumberFormat="1" applyFont="1" applyFill="1" applyBorder="1"/>
    <x:xf numFmtId="200" fontId="4" fillId="5" borderId="0" xfId="0" applyNumberFormat="1" applyFont="1" applyFill="1" applyBorder="1"/>
    <x:xf numFmtId="200" fontId="4" fillId="5" borderId="6" xfId="0" applyNumberFormat="1" applyFont="1" applyFill="1" applyBorder="1"/>
    <x:xf numFmtId="0" fontId="4" fillId="5" borderId="6" xfId="0" applyNumberFormat="1" applyFont="1" applyFill="1" applyBorder="1" applyAlignment="1">
      <x:alignment vertical="center"/>
    </x:xf>
    <x:xf numFmtId="200" fontId="4" fillId="5" borderId="6" xfId="0" applyNumberFormat="1" applyFont="1" applyFill="1" applyBorder="1" applyAlignment="1">
      <x:alignment vertical="center"/>
    </x:xf>
    <x:xf numFmtId="0" fontId="4" fillId="7" borderId="6" xfId="0" applyNumberFormat="1" applyFont="1" applyFill="1" applyBorder="1" applyAlignment="1">
      <x:alignment vertical="center"/>
    </x:xf>
    <x:xf numFmtId="0" fontId="8" fillId="7" borderId="6" xfId="0" applyNumberFormat="1" applyFont="1" applyFill="1" applyBorder="1" applyAlignment="1">
      <x:alignment vertical="center"/>
    </x:xf>
    <x:xf numFmtId="0" fontId="8" fillId="7" borderId="6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/>
    <x:xf numFmtId="0" fontId="4" fillId="5" borderId="6" xfId="0" applyNumberFormat="1" applyFont="1" applyFill="1" applyBorder="1" applyAlignment="1">
      <x:alignment wrapText="1"/>
    </x:xf>
    <x:xf numFmtId="0" fontId="4" fillId="2" borderId="6" xfId="0" applyNumberFormat="1" applyFont="1" applyFill="1" applyBorder="1" applyAlignment="1">
      <x:alignment vertical="center" wrapText="1"/>
    </x:xf>
    <x:xf numFmtId="0" fontId="5" fillId="2" borderId="6" xfId="0" applyNumberFormat="1" applyFont="1" applyFill="1" applyBorder="1" applyAlignment="1">
      <x:alignment vertical="center" wrapText="1"/>
    </x:xf>
    <x:xf numFmtId="0" fontId="12" fillId="2" borderId="6" xfId="0" applyNumberFormat="1" applyFont="1" applyFill="1" applyBorder="1" applyAlignment="1">
      <x:alignment vertical="center" wrapText="1"/>
    </x:xf>
    <x:xf numFmtId="0" fontId="12" fillId="2" borderId="6" xfId="0" applyNumberFormat="1" applyFont="1" applyFill="1" applyBorder="1" applyAlignment="1">
      <x:alignment horizontal="center" vertical="center" wrapText="1"/>
    </x:xf>
    <x:xf numFmtId="0" fontId="4" fillId="4" borderId="0" xfId="0" applyNumberFormat="1" applyFont="1" applyFill="1" applyBorder="1"/>
    <x:xf numFmtId="0" fontId="4" fillId="4" borderId="6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vertical="center" wrapText="1"/>
    </x:xf>
    <x:xf numFmtId="204" fontId="9" fillId="4" borderId="6" xfId="0" applyNumberFormat="1" applyFont="1" applyFill="1" applyBorder="1" applyAlignment="1">
      <x:alignment horizontal="center"/>
    </x:xf>
    <x:xf numFmtId="205" fontId="4" fillId="4" borderId="6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C95639"/>
      </x:font>
      <x:fill>
        <x:patternFill>
          <x:bgColor rgb="FFF4D3CA"/>
        </x:patternFill>
      </x:fill>
    </x:dxf>
    <x:dxf>
      <x:font>
        <x:b/>
        <x:color rgb="FF173F35"/>
      </x:font>
      <x:fill>
        <x:patternFill>
          <x:bgColor rgb="FFDDEADF"/>
        </x:patternFill>
      </x:fill>
    </x:dxf>
    <x:dxf>
      <x:font>
        <x:b/>
        <x:color rgb="FFC95639"/>
      </x:font>
      <x:fill>
        <x:patternFill>
          <x:bgColor rgb="FFF4D3CA"/>
        </x:patternFill>
      </x:fill>
    </x:dxf>
    <x:dxf>
      <x:font>
        <x:b/>
        <x:color rgb="FFC95639"/>
      </x:font>
      <x:fill>
        <x:patternFill>
          <x:bgColor rgb="FFF4D3CA"/>
        </x:patternFill>
      </x:fill>
    </x:dxf>
    <x:dxf>
      <x:font>
        <x:b/>
        <x:color rgb="FFC95639"/>
      </x:font>
      <x:fill>
        <x:patternFill>
          <x:bgColor rgb="FFF4D3CA"/>
        </x:patternFill>
      </x:fill>
    </x:dxf>
    <x:dxf>
      <x:font>
        <x:b/>
        <x:color rgb="FF20362F"/>
      </x:font>
      <x:fill>
        <x:patternFill>
          <x:bgColor rgb="FFF4D6A5"/>
        </x:patternFill>
      </x:fill>
    </x:dxf>
    <x:dxf>
      <x:font>
        <x:b/>
        <x:color rgb="FFC95639"/>
      </x:font>
      <x:fill>
        <x:patternFill>
          <x:bgColor rgb="FFF4D3CA"/>
        </x:patternFill>
      </x:fill>
    </x:dxf>
    <x:dxf>
      <x:font>
        <x:b/>
        <x:color rgb="FF20362F"/>
      </x:font>
      <x:fill>
        <x:patternFill>
          <x:bgColor rgb="FFF4D6A5"/>
        </x:patternFill>
      </x:fill>
    </x:dxf>
    <x:dxf>
      <x:font>
        <x:b/>
        <x:color rgb="FFC95639"/>
      </x:font>
      <x:fill>
        <x:patternFill>
          <x:bgColor rgb="FFF4D3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c8dc88c6b45b7" /><Relationship Type="http://schemas.openxmlformats.org/officeDocument/2006/relationships/theme" Target="/xl/theme/theme1.xml" Id="R28e1d6479e274d87" /><Relationship Type="http://schemas.openxmlformats.org/officeDocument/2006/relationships/sharedStrings" Target="/xl/sharedStrings.xml" Id="R3d6d7b1df4e5462f" /><Relationship Type="http://schemas.openxmlformats.org/officeDocument/2006/relationships/worksheet" Target="/xl/worksheets/sheet1.xml" Id="Rf3c65f657a1944de" /><Relationship Type="http://schemas.openxmlformats.org/officeDocument/2006/relationships/worksheet" Target="/xl/worksheets/sheet2.xml" Id="R310803d3434849a8" /><Relationship Type="http://schemas.openxmlformats.org/officeDocument/2006/relationships/worksheet" Target="/xl/worksheets/sheet3.xml" Id="R33cc5b35a5af40a7" /><Relationship Type="http://schemas.openxmlformats.org/officeDocument/2006/relationships/worksheet" Target="/xl/worksheets/sheet4.xml" Id="Ra8b4b7f46108487d" /><Relationship Type="http://schemas.openxmlformats.org/officeDocument/2006/relationships/worksheet" Target="/xl/worksheets/sheet5.xml" Id="Ra537c51092e040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62e0e71898544b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Carga semanal por persona (horas)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Capacidad neta</c:v>
          </c:tx>
          <c:spPr>
            <a:solidFill xmlns:a="http://schemas.openxmlformats.org/drawingml/2006/main">
              <a:srgbClr val="BFD9CA"/>
            </a:solidFill>
          </c:spPr>
          <c:cat>
            <c:strRef>
              <c:f>'Panel semanal'!$A$12:$A$16</c:f>
              <c:strCache>
                <c:ptCount val="0"/>
              </c:strCache>
            </c:strRef>
          </c:cat>
          <c:val>
            <c:numRef>
              <c:f>'Panel semanal'!$B$12:$B$16</c:f>
              <c:numCache>
                <c:formatCode>0.0</c:formatCode>
                <c:ptCount val="0"/>
              </c:numCache>
            </c:numRef>
          </c:val>
        </c:ser>
        <c:ser>
          <c:idx val="1"/>
          <c:order val="1"/>
          <c:tx>
            <c:v>Horas asignadas</c:v>
          </c:tx>
          <c:spPr>
            <a:solidFill xmlns:a="http://schemas.openxmlformats.org/drawingml/2006/main">
              <a:srgbClr val="C95639"/>
            </a:solidFill>
          </c:spPr>
          <c:cat>
            <c:strRef>
              <c:f>'Panel semanal'!$A$12:$A$16</c:f>
              <c:strCache>
                <c:ptCount val="0"/>
              </c:strCache>
            </c:strRef>
          </c:cat>
          <c:val>
            <c:numRef>
              <c:f>'Panel semanal'!$C$12:$C$16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9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62e0e71898544b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reasSemana" displayName="TareasSemana" ref="A6:K36" headerRowCount="1" totalsRowCount="0" totalsRowShown="0">
  <x:tableColumns count="11">
    <x:tableColumn id="1" name="ID"/>
    <x:tableColumn id="2" name="Estado"/>
    <x:tableColumn id="3" name="Prioridad"/>
    <x:tableColumn id="4" name="Tarea"/>
    <x:tableColumn id="5" name="Responsable"/>
    <x:tableColumn id="6" name="Área"/>
    <x:tableColumn id="7" name="Horas"/>
    <x:tableColumn id="8" name="Fecha límite"/>
    <x:tableColumn id="9" name="Bloqueo"/>
    <x:tableColumn id="10" name="Siguiente paso"/>
    <x:tableColumn id="11" name="Dí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pacidadEquipo" displayName="CapacidadEquipo" ref="A5:I20" headerRowCount="1" totalsRowCount="0" totalsRowShown="0">
  <x:tableColumns count="9">
    <x:tableColumn id="1" name="Persona"/>
    <x:tableColumn id="2" name="Capacidad"/>
    <x:tableColumn id="3" name="Ausencias"/>
    <x:tableColumn id="4" name="Capacidad neta"/>
    <x:tableColumn id="5" name="Asignadas"/>
    <x:tableColumn id="6" name="Disponibles"/>
    <x:tableColumn id="7" name="Carga"/>
    <x:tableColumn id="8" name="Especialidad"/>
    <x:tableColumn id="9" name="Back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88fb2a747ed416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2b44b7c3ac45f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84c4f743b714c2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30" customHeight="1">
      <x:c r="A1" s="3" t="str">
        <x:v>MENOS OFICINA · PANEL SEMANAL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>
      <x:c r="A3" s="53" t="str">
        <x:v>Un vistazo a carga, avances, bloqueos y próximos pasos. Todo se alimenta de Tareas y Equipo.</x:v>
      </x:c>
      <x:c r="B3" s="53"/>
      <x:c r="C3" s="53"/>
      <x:c r="D3" s="53"/>
      <x:c r="E3" s="53"/>
      <x:c r="F3" s="53"/>
      <x:c r="G3" s="53"/>
      <x:c r="H3" s="53"/>
      <x:c r="I3" s="53"/>
      <x:c r="J3" s="53"/>
      <x:c r="K3" s="53"/>
      <x:c r="L3" s="53"/>
    </x:row>
    <x:row r="5">
      <x:c r="A5" s="57" t="str">
        <x:v>TAREAS ACTIVAS</x:v>
      </x:c>
      <x:c r="B5" s="57"/>
      <x:c r="C5" s="57"/>
      <x:c r="D5" s="57" t="str">
        <x:v>% COMPLETADO</x:v>
      </x:c>
      <x:c r="E5" s="57"/>
      <x:c r="F5" s="57"/>
      <x:c r="G5" s="57" t="str">
        <x:v>BLOQUEADAS</x:v>
      </x:c>
      <x:c r="H5" s="57"/>
      <x:c r="I5" s="57"/>
      <x:c r="J5" s="57" t="str">
        <x:v>HORAS ABIERTAS</x:v>
      </x:c>
      <x:c r="K5" s="57"/>
      <x:c r="L5" s="57"/>
    </x:row>
    <x:row r="6">
      <x:c r="A6" s="71" t="n">
        <x:f>COUNTIF('Tareas'!$B$7:$B$36,"Pendiente")+COUNTIF('Tareas'!$B$7:$B$36,"En curso")+COUNTIF('Tareas'!$B$7:$B$36,"Bloqueada")</x:f>
        <x:v>7</x:v>
      </x:c>
      <x:c r="B6" s="72"/>
      <x:c r="C6" s="73"/>
      <x:c r="D6" s="77" t="n">
        <x:f>IFERROR(COUNTIF('Tareas'!$B$7:$B$36,"Hecha")/(COUNTIF('Tareas'!$B$7:$B$36,"Pendiente")+COUNTIF('Tareas'!$B$7:$B$36,"En curso")+COUNTIF('Tareas'!$B$7:$B$36,"Bloqueada")+COUNTIF('Tareas'!$B$7:$B$36,"Hecha")),0)</x:f>
        <x:v>0.125</x:v>
      </x:c>
      <x:c r="E6" s="78"/>
      <x:c r="F6" s="79"/>
      <x:c r="G6" s="71" t="n">
        <x:f>COUNTIF('Tareas'!$B$7:$B$36,"Bloqueada")</x:f>
        <x:v>2</x:v>
      </x:c>
      <x:c r="H6" s="72"/>
      <x:c r="I6" s="73"/>
      <x:c r="J6" s="83" t="n">
        <x:f>SUMIFS('Tareas'!$G$7:$G$36,'Tareas'!$B$7:$B$36,"&lt;&gt;Hecha")</x:f>
        <x:v>18</x:v>
      </x:c>
      <x:c r="K6" s="84"/>
      <x:c r="L6" s="85"/>
    </x:row>
    <x:row r="7">
      <x:c r="A7" s="74"/>
      <x:c r="B7" s="75"/>
      <x:c r="C7" s="76"/>
      <x:c r="D7" s="80"/>
      <x:c r="E7" s="81"/>
      <x:c r="F7" s="82"/>
      <x:c r="G7" s="74"/>
      <x:c r="H7" s="75"/>
      <x:c r="I7" s="76"/>
      <x:c r="J7" s="86"/>
      <x:c r="K7" s="87"/>
      <x:c r="L7" s="88"/>
    </x:row>
    <x:row r="10">
      <x:c r="A10" s="90" t="str">
        <x:v>CARGA POR PERSONA</x:v>
      </x:c>
      <x:c r="B10" s="90"/>
      <x:c r="C10" s="90"/>
      <x:c r="D10" s="90"/>
    </x:row>
    <x:row r="11">
      <x:c r="A11" s="93" t="str">
        <x:v>Persona</x:v>
      </x:c>
      <x:c r="B11" s="93" t="str">
        <x:v>Capacidad neta</x:v>
      </x:c>
      <x:c r="C11" s="93" t="str">
        <x:v>Asignadas</x:v>
      </x:c>
      <x:c r="D11" s="93" t="str">
        <x:v>Carga</x:v>
      </x:c>
    </x:row>
    <x:row r="12">
      <x:c r="A12" s="94" t="str">
        <x:f>'Equipo'!A6</x:f>
        <x:v>Andrea</x:v>
      </x:c>
      <x:c r="B12" s="95" t="n">
        <x:f>'Equipo'!D6</x:f>
        <x:v>26</x:v>
      </x:c>
      <x:c r="C12" s="95" t="n">
        <x:f>'Equipo'!E6</x:f>
        <x:v>7</x:v>
      </x:c>
      <x:c r="D12" s="96" t="n">
        <x:f>'Equipo'!G6</x:f>
        <x:v>0.2692307692307692</x:v>
      </x:c>
    </x:row>
    <x:row r="13">
      <x:c r="A13" s="94" t="str">
        <x:f>'Equipo'!A7</x:f>
        <x:v>Marcos</x:v>
      </x:c>
      <x:c r="B13" s="95" t="n">
        <x:f>'Equipo'!D7</x:f>
        <x:v>35</x:v>
      </x:c>
      <x:c r="C13" s="95" t="n">
        <x:f>'Equipo'!E7</x:f>
        <x:v>4.5</x:v>
      </x:c>
      <x:c r="D13" s="96" t="n">
        <x:f>'Equipo'!G7</x:f>
        <x:v>0.12857142857142856</x:v>
      </x:c>
    </x:row>
    <x:row r="14">
      <x:c r="A14" s="94" t="str">
        <x:f>'Equipo'!A8</x:f>
        <x:v>Lucía</x:v>
      </x:c>
      <x:c r="B14" s="95" t="n">
        <x:f>'Equipo'!D8</x:f>
        <x:v>21</x:v>
      </x:c>
      <x:c r="C14" s="95" t="n">
        <x:f>'Equipo'!E8</x:f>
        <x:v>4.5</x:v>
      </x:c>
      <x:c r="D14" s="96" t="n">
        <x:f>'Equipo'!G8</x:f>
        <x:v>0.21428571428571427</x:v>
      </x:c>
    </x:row>
    <x:row r="15">
      <x:c r="A15" s="94" t="str">
        <x:f>'Equipo'!A9</x:f>
        <x:v>Dani</x:v>
      </x:c>
      <x:c r="B15" s="95" t="n">
        <x:f>'Equipo'!D9</x:f>
        <x:v>25</x:v>
      </x:c>
      <x:c r="C15" s="95" t="n">
        <x:f>'Equipo'!E9</x:f>
        <x:v>4</x:v>
      </x:c>
      <x:c r="D15" s="96" t="n">
        <x:f>'Equipo'!G9</x:f>
        <x:v>0.16</x:v>
      </x:c>
    </x:row>
    <x:row r="16">
      <x:c r="A16" s="94" t="str">
        <x:f>'Equipo'!A10</x:f>
        <x:v>Sofía</x:v>
      </x:c>
      <x:c r="B16" s="95" t="n">
        <x:f>'Equipo'!D10</x:f>
        <x:v>24</x:v>
      </x:c>
      <x:c r="C16" s="95" t="n">
        <x:f>'Equipo'!E10</x:f>
        <x:v>0</x:v>
      </x:c>
      <x:c r="D16" s="96" t="n">
        <x:f>'Equipo'!G10</x:f>
        <x:v>0</x:v>
      </x:c>
    </x:row>
    <x:row r="19">
      <x:c r="A19" s="90" t="str">
        <x:v>SEMÁFORO DE LA SEMANA</x:v>
      </x:c>
      <x:c r="B19" s="90"/>
      <x:c r="C19" s="90"/>
      <x:c r="D19" s="90"/>
    </x:row>
    <x:row r="20">
      <x:c r="A20" s="93" t="str">
        <x:v>Control</x:v>
      </x:c>
      <x:c r="B20" s="93" t="str">
        <x:v>Resultado</x:v>
      </x:c>
      <x:c r="C20" s="93" t="str">
        <x:v>Qué revisar</x:v>
      </x:c>
    </x:row>
    <x:row r="21">
      <x:c r="A21" s="94" t="str">
        <x:v>Plazos próximos</x:v>
      </x:c>
      <x:c r="B21" s="127" t="n">
        <x:f>COUNTIFS('Tareas'!$B$7:$B$36,"Pendiente",'Tareas'!$H$7:$H$36,"&lt;="&amp;TODAY()+3)+COUNTIFS('Tareas'!$B$7:$B$36,"En curso",'Tareas'!$H$7:$H$36,"&lt;="&amp;TODAY()+3)+COUNTIFS('Tareas'!$B$7:$B$36,"Bloqueada",'Tareas'!$H$7:$H$36,"&lt;="&amp;TODAY()+3)</x:f>
        <x:v>6</x:v>
      </x:c>
      <x:c r="C21" s="94" t="str">
        <x:v>Vencen en 3 días o menos</x:v>
      </x:c>
    </x:row>
    <x:row r="22">
      <x:c r="A22" s="94" t="str">
        <x:v>Sin responsable</x:v>
      </x:c>
      <x:c r="B22" s="127" t="n">
        <x:f>COUNTIFS('Tareas'!$D$7:$D$36,"&lt;&gt;",'Tareas'!$B$7:$B$36,"&lt;&gt;Hecha",'Tareas'!$E$7:$E$36,"")</x:f>
        <x:v>0</x:v>
      </x:c>
      <x:c r="C22" s="94" t="str">
        <x:v>Tareas abiertas sin una persona</x:v>
      </x:c>
    </x:row>
    <x:row r="23">
      <x:c r="A23" s="94" t="str">
        <x:v>Bloqueadas sin acción</x:v>
      </x:c>
      <x:c r="B23" s="127" t="n">
        <x:f>COUNTIFS('Tareas'!$B$7:$B$36,"Bloqueada",'Tareas'!$J$7:$J$36,"")</x:f>
        <x:v>0</x:v>
      </x:c>
      <x:c r="C23" s="94" t="str">
        <x:v>Falta el siguiente paso</x:v>
      </x:c>
    </x:row>
    <x:row r="24">
      <x:c r="A24" s="94" t="str">
        <x:v>Personas sobrecargadas</x:v>
      </x:c>
      <x:c r="B24" s="127" t="n">
        <x:f>COUNTIF('Equipo'!$G$6:$G$20,"&gt;1")</x:f>
        <x:v>0</x:v>
      </x:c>
      <x:c r="C24" s="94" t="str">
        <x:v>Carga superior al 100%</x:v>
      </x:c>
    </x:row>
    <x:row r="27">
      <x:c r="A27" s="104" t="str">
        <x:v>RUTINA RECOMENDADA · Lunes: revisa capacidad y prioridades · Miércoles: desbloquea · Viernes: cierra y prepara la siguiente semana</x:v>
      </x:c>
      <x:c r="B27" s="104"/>
      <x:c r="C27" s="104"/>
      <x:c r="D27" s="104"/>
      <x:c r="E27" s="104"/>
      <x:c r="F27" s="104"/>
      <x:c r="G27" s="104"/>
      <x:c r="H27" s="104"/>
      <x:c r="I27" s="104"/>
      <x:c r="J27" s="104"/>
      <x:c r="K27" s="104"/>
      <x:c r="L27" s="104"/>
    </x:row>
    <x:row r="28">
      <x:c r="A28" s="104"/>
      <x:c r="B28" s="104"/>
      <x:c r="C28" s="104"/>
      <x:c r="D28" s="104"/>
      <x:c r="E28" s="104"/>
      <x:c r="F28" s="104"/>
      <x:c r="G28" s="104"/>
      <x:c r="H28" s="104"/>
      <x:c r="I28" s="104"/>
      <x:c r="J28" s="104"/>
      <x:c r="K28" s="104"/>
      <x:c r="L28" s="104"/>
    </x:row>
  </x:sheetData>
  <x:mergeCells>
    <x:mergeCell ref="A1:L2"/>
    <x:mergeCell ref="A3:L3"/>
    <x:mergeCell ref="A5:C5"/>
    <x:mergeCell ref="A6:C7"/>
    <x:mergeCell ref="D5:F5"/>
    <x:mergeCell ref="D6:F7"/>
    <x:mergeCell ref="G5:I5"/>
    <x:mergeCell ref="G6:I7"/>
    <x:mergeCell ref="J5:L5"/>
    <x:mergeCell ref="J6:L7"/>
    <x:mergeCell ref="A10:D10"/>
    <x:mergeCell ref="A19:D19"/>
    <x:mergeCell ref="A27:L28"/>
  </x:mergeCells>
  <x:conditionalFormatting sqref="D12:D16">
    <x:cfRule type="cellIs" dxfId="6" priority="1" operator="greaterThan">
      <x:formula>1</x:formula>
    </x:cfRule>
    <x:cfRule type="cellIs" dxfId="7" priority="2" operator="between">
      <x:formula>0.8</x:formula>
      <x:formula>1</x:formula>
    </x:cfRule>
  </x:conditionalFormatting>
  <x:pageMargins left="0.7" right="0.7" top="0.75" bottom="0.75" header="0.3" footer="0.3"/>
  <x:drawing xmlns:r="http://schemas.openxmlformats.org/officeDocument/2006/relationships" r:id="R988fb2a747ed416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5" hidden="0" customWidth="1"/>
    <x:col min="3" max="3" width="12" hidden="0" customWidth="1"/>
    <x:col min="4" max="4" width="38" hidden="0" customWidth="1"/>
    <x:col min="5" max="5" width="18" hidden="0" customWidth="1"/>
    <x:col min="6" max="6" width="17" hidden="0" customWidth="1"/>
    <x:col min="7" max="7" width="10" hidden="0" customWidth="1"/>
    <x:col min="8" max="8" width="16" hidden="0" customWidth="1"/>
    <x:col min="9" max="9" width="28" hidden="0" customWidth="1"/>
    <x:col min="10" max="10" width="34" hidden="0" customWidth="1"/>
    <x:col min="11" max="11" width="10" hidden="0" customWidth="1"/>
  </x:cols>
  <x:sheetData>
    <x:row r="1" ht="28" customHeight="1">
      <x:c r="A1" s="3" t="str">
        <x:v>MENOS OFICINA · TABLERO DE TAREAS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8" customHeight="1">
      <x:c r="A3" s="5" t="str">
        <x:v>Edita las filas. El Panel y la carga del Equipo se actualizan automáticamente.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5">
      <x:c r="A5" s="8" t="str">
        <x:v>DATOS DE EJEMPLO · BORRA O SUSTITUYE LAS FILAS 7–14</x:v>
      </x:c>
      <x:c r="B5" s="9"/>
      <x:c r="C5" s="9"/>
      <x:c r="D5" s="9"/>
      <x:c r="E5" s="9"/>
      <x:c r="F5" s="9"/>
      <x:c r="G5" s="9"/>
      <x:c r="H5" s="9"/>
      <x:c r="I5" s="9"/>
      <x:c r="J5" s="9"/>
      <x:c r="K5" s="10"/>
    </x:row>
    <x:row r="6">
      <x:c r="A6" s="23" t="str">
        <x:v>ID</x:v>
      </x:c>
      <x:c r="B6" s="23" t="str">
        <x:v>Estado</x:v>
      </x:c>
      <x:c r="C6" s="23" t="str">
        <x:v>Prioridad</x:v>
      </x:c>
      <x:c r="D6" s="23" t="str">
        <x:v>Tarea</x:v>
      </x:c>
      <x:c r="E6" s="23" t="str">
        <x:v>Responsable</x:v>
      </x:c>
      <x:c r="F6" s="23" t="str">
        <x:v>Área</x:v>
      </x:c>
      <x:c r="G6" s="23" t="str">
        <x:v>Horas</x:v>
      </x:c>
      <x:c r="H6" s="23" t="str">
        <x:v>Fecha límite</x:v>
      </x:c>
      <x:c r="I6" s="23" t="str">
        <x:v>Bloqueo</x:v>
      </x:c>
      <x:c r="J6" s="23" t="str">
        <x:v>Siguiente paso</x:v>
      </x:c>
      <x:c r="K6" s="23" t="str">
        <x:v>Días</x:v>
      </x:c>
    </x:row>
    <x:row r="7">
      <x:c r="A7" s="16" t="str">
        <x:v>T-001</x:v>
      </x:c>
      <x:c r="B7" s="16" t="str">
        <x:v>En curso</x:v>
      </x:c>
      <x:c r="C7" s="16" t="str">
        <x:v>Alta</x:v>
      </x:c>
      <x:c r="D7" s="36" t="str">
        <x:v>Cerrar incidencias con más de 10 días</x:v>
      </x:c>
      <x:c r="E7" s="36" t="str">
        <x:v>Andrea</x:v>
      </x:c>
      <x:c r="F7" s="36" t="str">
        <x:v>Soporte</x:v>
      </x:c>
      <x:c r="G7" s="37" t="n">
        <x:v>3</x:v>
      </x:c>
      <x:c r="H7" s="38" t="n">
        <x:v>46262</x:v>
      </x:c>
      <x:c r="I7" s="36" t="str"/>
      <x:c r="J7" s="36" t="str">
        <x:v>Revisar las dos más antiguas</x:v>
      </x:c>
      <x:c r="K7" s="32" t="n">
        <x:f>IF(OR(H7="",B7="Hecha"),"",H7-TODAY())</x:f>
        <x:v>1</x:v>
      </x:c>
    </x:row>
    <x:row r="8">
      <x:c r="A8" s="19" t="str">
        <x:v>T-002</x:v>
      </x:c>
      <x:c r="B8" s="19" t="str">
        <x:v>Pendiente</x:v>
      </x:c>
      <x:c r="C8" s="19" t="str">
        <x:v>Media</x:v>
      </x:c>
      <x:c r="D8" s="39" t="str">
        <x:v>Preparar seguimiento semanal</x:v>
      </x:c>
      <x:c r="E8" s="39" t="str">
        <x:v>Marcos</x:v>
      </x:c>
      <x:c r="F8" s="39" t="str">
        <x:v>Coordinación</x:v>
      </x:c>
      <x:c r="G8" s="40" t="n">
        <x:v>2</x:v>
      </x:c>
      <x:c r="H8" s="41" t="n">
        <x:v>46263</x:v>
      </x:c>
      <x:c r="I8" s="39" t="str"/>
      <x:c r="J8" s="39" t="str">
        <x:v>Recopilar cifras del equipo</x:v>
      </x:c>
      <x:c r="K8" s="33" t="n">
        <x:f>IF(OR(H8="",B8="Hecha"),"",H8-TODAY())</x:f>
        <x:v>2</x:v>
      </x:c>
    </x:row>
    <x:row r="9">
      <x:c r="A9" s="17" t="str">
        <x:v>T-003</x:v>
      </x:c>
      <x:c r="B9" s="17" t="str">
        <x:v>Bloqueada</x:v>
      </x:c>
      <x:c r="C9" s="17" t="str">
        <x:v>Alta</x:v>
      </x:c>
      <x:c r="D9" s="42" t="str">
        <x:v>Validar acceso de una persona</x:v>
      </x:c>
      <x:c r="E9" s="42" t="str">
        <x:v>Lucía</x:v>
      </x:c>
      <x:c r="F9" s="42" t="str">
        <x:v>Administración</x:v>
      </x:c>
      <x:c r="G9" s="43" t="n">
        <x:v>1.5</x:v>
      </x:c>
      <x:c r="H9" s="44" t="n">
        <x:v>46262</x:v>
      </x:c>
      <x:c r="I9" s="42" t="str">
        <x:v>Falta confirmación del usuario</x:v>
      </x:c>
      <x:c r="J9" s="42" t="str">
        <x:v>Escalar si no responde a las 12:00</x:v>
      </x:c>
      <x:c r="K9" s="34" t="n">
        <x:f>IF(OR(H9="",B9="Hecha"),"",H9-TODAY())</x:f>
        <x:v>1</x:v>
      </x:c>
    </x:row>
    <x:row r="10">
      <x:c r="A10" s="19" t="str">
        <x:v>T-004</x:v>
      </x:c>
      <x:c r="B10" s="19" t="str">
        <x:v>Hecha</x:v>
      </x:c>
      <x:c r="C10" s="19" t="str">
        <x:v>Baja</x:v>
      </x:c>
      <x:c r="D10" s="39" t="str">
        <x:v>Actualizar plantilla de guardias</x:v>
      </x:c>
      <x:c r="E10" s="39" t="str">
        <x:v>Dani</x:v>
      </x:c>
      <x:c r="F10" s="39" t="str">
        <x:v>Operación</x:v>
      </x:c>
      <x:c r="G10" s="40" t="n">
        <x:v>2</x:v>
      </x:c>
      <x:c r="H10" s="41" t="n">
        <x:v>46260</x:v>
      </x:c>
      <x:c r="I10" s="39" t="str"/>
      <x:c r="J10" s="39" t="str"/>
      <x:c r="K10" s="33" t="str">
        <x:f>IF(OR(H10="",B10="Hecha"),"",H10-TODAY())</x:f>
      </x:c>
    </x:row>
    <x:row r="11">
      <x:c r="A11" s="17" t="str">
        <x:v>T-005</x:v>
      </x:c>
      <x:c r="B11" s="17" t="str">
        <x:v>Pendiente</x:v>
      </x:c>
      <x:c r="C11" s="17" t="str">
        <x:v>Alta</x:v>
      </x:c>
      <x:c r="D11" s="42" t="str">
        <x:v>Cubrir la ausencia del viernes</x:v>
      </x:c>
      <x:c r="E11" s="42" t="str">
        <x:v>Andrea</x:v>
      </x:c>
      <x:c r="F11" s="42" t="str">
        <x:v>Cobertura</x:v>
      </x:c>
      <x:c r="G11" s="43" t="n">
        <x:v>4</x:v>
      </x:c>
      <x:c r="H11" s="44" t="n">
        <x:v>46263</x:v>
      </x:c>
      <x:c r="I11" s="42" t="str"/>
      <x:c r="J11" s="42" t="str">
        <x:v>Confirmar backup con Dani</x:v>
      </x:c>
      <x:c r="K11" s="34" t="n">
        <x:f>IF(OR(H11="",B11="Hecha"),"",H11-TODAY())</x:f>
        <x:v>2</x:v>
      </x:c>
    </x:row>
    <x:row r="12">
      <x:c r="A12" s="19" t="str">
        <x:v>T-006</x:v>
      </x:c>
      <x:c r="B12" s="19" t="str">
        <x:v>En curso</x:v>
      </x:c>
      <x:c r="C12" s="19" t="str">
        <x:v>Media</x:v>
      </x:c>
      <x:c r="D12" s="39" t="str">
        <x:v>Preparar resumen para la reunión</x:v>
      </x:c>
      <x:c r="E12" s="39" t="str">
        <x:v>Marcos</x:v>
      </x:c>
      <x:c r="F12" s="39" t="str">
        <x:v>Coordinación</x:v>
      </x:c>
      <x:c r="G12" s="40" t="n">
        <x:v>2.5</x:v>
      </x:c>
      <x:c r="H12" s="41" t="n">
        <x:v>46262</x:v>
      </x:c>
      <x:c r="I12" s="39" t="str"/>
      <x:c r="J12" s="39" t="str">
        <x:v>Añadir decisiones pendientes</x:v>
      </x:c>
      <x:c r="K12" s="33" t="n">
        <x:f>IF(OR(H12="",B12="Hecha"),"",H12-TODAY())</x:f>
        <x:v>1</x:v>
      </x:c>
    </x:row>
    <x:row r="13">
      <x:c r="A13" s="17" t="str">
        <x:v>T-007</x:v>
      </x:c>
      <x:c r="B13" s="17" t="str">
        <x:v>Pendiente</x:v>
      </x:c>
      <x:c r="C13" s="17" t="str">
        <x:v>Media</x:v>
      </x:c>
      <x:c r="D13" s="42" t="str">
        <x:v>Revisar altas de la próxima semana</x:v>
      </x:c>
      <x:c r="E13" s="42" t="str">
        <x:v>Lucía</x:v>
      </x:c>
      <x:c r="F13" s="42" t="str">
        <x:v>Administración</x:v>
      </x:c>
      <x:c r="G13" s="43" t="n">
        <x:v>3</x:v>
      </x:c>
      <x:c r="H13" s="44" t="n">
        <x:v>46266</x:v>
      </x:c>
      <x:c r="I13" s="42" t="str"/>
      <x:c r="J13" s="42" t="str">
        <x:v>Validar documentación recibida</x:v>
      </x:c>
      <x:c r="K13" s="34" t="n">
        <x:f>IF(OR(H13="",B13="Hecha"),"",H13-TODAY())</x:f>
        <x:v>5</x:v>
      </x:c>
    </x:row>
    <x:row r="14">
      <x:c r="A14" s="19" t="str">
        <x:v>T-008</x:v>
      </x:c>
      <x:c r="B14" s="19" t="str">
        <x:v>Bloqueada</x:v>
      </x:c>
      <x:c r="C14" s="19" t="str">
        <x:v>Alta</x:v>
      </x:c>
      <x:c r="D14" s="39" t="str">
        <x:v>Resolver error de acceso compartido</x:v>
      </x:c>
      <x:c r="E14" s="39" t="str">
        <x:v>Dani</x:v>
      </x:c>
      <x:c r="F14" s="39" t="str">
        <x:v>Soporte</x:v>
      </x:c>
      <x:c r="G14" s="40" t="n">
        <x:v>2</x:v>
      </x:c>
      <x:c r="H14" s="41" t="n">
        <x:v>46262</x:v>
      </x:c>
      <x:c r="I14" s="39" t="str">
        <x:v>Pendiente de permisos</x:v>
      </x:c>
      <x:c r="J14" s="39" t="str">
        <x:v>Solicitar autorización al responsable</x:v>
      </x:c>
      <x:c r="K14" s="33" t="n">
        <x:f>IF(OR(H14="",B14="Hecha"),"",H14-TODAY())</x:f>
        <x:v>1</x:v>
      </x:c>
    </x:row>
    <x:row r="15">
      <x:c r="A15" s="17" t="str"/>
      <x:c r="B15" s="17" t="str"/>
      <x:c r="C15" s="17" t="str"/>
      <x:c r="D15" s="42" t="str"/>
      <x:c r="E15" s="42" t="str"/>
      <x:c r="F15" s="42" t="str"/>
      <x:c r="G15" s="43"/>
      <x:c r="H15" s="44"/>
      <x:c r="I15" s="42" t="str"/>
      <x:c r="J15" s="42" t="str"/>
      <x:c r="K15" s="34" t="str">
        <x:f>IF(OR(H15="",B15="Hecha"),"",H15-TODAY())</x:f>
      </x:c>
    </x:row>
    <x:row r="16">
      <x:c r="A16" s="19" t="str"/>
      <x:c r="B16" s="19" t="str"/>
      <x:c r="C16" s="19" t="str"/>
      <x:c r="D16" s="39" t="str"/>
      <x:c r="E16" s="39" t="str"/>
      <x:c r="F16" s="39" t="str"/>
      <x:c r="G16" s="40"/>
      <x:c r="H16" s="41"/>
      <x:c r="I16" s="39" t="str"/>
      <x:c r="J16" s="39" t="str"/>
      <x:c r="K16" s="33" t="str">
        <x:f>IF(OR(H16="",B16="Hecha"),"",H16-TODAY())</x:f>
      </x:c>
    </x:row>
    <x:row r="17">
      <x:c r="A17" s="17" t="str"/>
      <x:c r="B17" s="17" t="str"/>
      <x:c r="C17" s="17" t="str"/>
      <x:c r="D17" s="42" t="str"/>
      <x:c r="E17" s="42" t="str"/>
      <x:c r="F17" s="42" t="str"/>
      <x:c r="G17" s="43"/>
      <x:c r="H17" s="44"/>
      <x:c r="I17" s="42" t="str"/>
      <x:c r="J17" s="42" t="str"/>
      <x:c r="K17" s="34" t="str">
        <x:f>IF(OR(H17="",B17="Hecha"),"",H17-TODAY())</x:f>
      </x:c>
    </x:row>
    <x:row r="18">
      <x:c r="A18" s="19" t="str"/>
      <x:c r="B18" s="19" t="str"/>
      <x:c r="C18" s="19" t="str"/>
      <x:c r="D18" s="39" t="str"/>
      <x:c r="E18" s="39" t="str"/>
      <x:c r="F18" s="39" t="str"/>
      <x:c r="G18" s="40"/>
      <x:c r="H18" s="41"/>
      <x:c r="I18" s="39" t="str"/>
      <x:c r="J18" s="39" t="str"/>
      <x:c r="K18" s="33" t="str">
        <x:f>IF(OR(H18="",B18="Hecha"),"",H18-TODAY())</x:f>
      </x:c>
    </x:row>
    <x:row r="19">
      <x:c r="A19" s="17" t="str"/>
      <x:c r="B19" s="17" t="str"/>
      <x:c r="C19" s="17" t="str"/>
      <x:c r="D19" s="42" t="str"/>
      <x:c r="E19" s="42" t="str"/>
      <x:c r="F19" s="42" t="str"/>
      <x:c r="G19" s="43"/>
      <x:c r="H19" s="44"/>
      <x:c r="I19" s="42" t="str"/>
      <x:c r="J19" s="42" t="str"/>
      <x:c r="K19" s="34" t="str">
        <x:f>IF(OR(H19="",B19="Hecha"),"",H19-TODAY())</x:f>
      </x:c>
    </x:row>
    <x:row r="20">
      <x:c r="A20" s="19" t="str"/>
      <x:c r="B20" s="19" t="str"/>
      <x:c r="C20" s="19" t="str"/>
      <x:c r="D20" s="39" t="str"/>
      <x:c r="E20" s="39" t="str"/>
      <x:c r="F20" s="39" t="str"/>
      <x:c r="G20" s="40"/>
      <x:c r="H20" s="41"/>
      <x:c r="I20" s="39" t="str"/>
      <x:c r="J20" s="39" t="str"/>
      <x:c r="K20" s="33" t="str">
        <x:f>IF(OR(H20="",B20="Hecha"),"",H20-TODAY())</x:f>
      </x:c>
    </x:row>
    <x:row r="21">
      <x:c r="A21" s="17" t="str"/>
      <x:c r="B21" s="17" t="str"/>
      <x:c r="C21" s="17" t="str"/>
      <x:c r="D21" s="42" t="str"/>
      <x:c r="E21" s="42" t="str"/>
      <x:c r="F21" s="42" t="str"/>
      <x:c r="G21" s="43"/>
      <x:c r="H21" s="44"/>
      <x:c r="I21" s="42" t="str"/>
      <x:c r="J21" s="42" t="str"/>
      <x:c r="K21" s="34" t="str">
        <x:f>IF(OR(H21="",B21="Hecha"),"",H21-TODAY())</x:f>
      </x:c>
    </x:row>
    <x:row r="22">
      <x:c r="A22" s="19" t="str"/>
      <x:c r="B22" s="19" t="str"/>
      <x:c r="C22" s="19" t="str"/>
      <x:c r="D22" s="39" t="str"/>
      <x:c r="E22" s="39" t="str"/>
      <x:c r="F22" s="39" t="str"/>
      <x:c r="G22" s="40"/>
      <x:c r="H22" s="41"/>
      <x:c r="I22" s="39" t="str"/>
      <x:c r="J22" s="39" t="str"/>
      <x:c r="K22" s="33" t="str">
        <x:f>IF(OR(H22="",B22="Hecha"),"",H22-TODAY())</x:f>
      </x:c>
    </x:row>
    <x:row r="23">
      <x:c r="A23" s="17" t="str"/>
      <x:c r="B23" s="17" t="str"/>
      <x:c r="C23" s="17" t="str"/>
      <x:c r="D23" s="42" t="str"/>
      <x:c r="E23" s="42" t="str"/>
      <x:c r="F23" s="42" t="str"/>
      <x:c r="G23" s="43"/>
      <x:c r="H23" s="44"/>
      <x:c r="I23" s="42" t="str"/>
      <x:c r="J23" s="42" t="str"/>
      <x:c r="K23" s="34" t="str">
        <x:f>IF(OR(H23="",B23="Hecha"),"",H23-TODAY())</x:f>
      </x:c>
    </x:row>
    <x:row r="24">
      <x:c r="A24" s="19" t="str"/>
      <x:c r="B24" s="19" t="str"/>
      <x:c r="C24" s="19" t="str"/>
      <x:c r="D24" s="39" t="str"/>
      <x:c r="E24" s="39" t="str"/>
      <x:c r="F24" s="39" t="str"/>
      <x:c r="G24" s="40"/>
      <x:c r="H24" s="41"/>
      <x:c r="I24" s="39" t="str"/>
      <x:c r="J24" s="39" t="str"/>
      <x:c r="K24" s="33" t="str">
        <x:f>IF(OR(H24="",B24="Hecha"),"",H24-TODAY())</x:f>
      </x:c>
    </x:row>
    <x:row r="25">
      <x:c r="A25" s="17" t="str"/>
      <x:c r="B25" s="17" t="str"/>
      <x:c r="C25" s="17" t="str"/>
      <x:c r="D25" s="42" t="str"/>
      <x:c r="E25" s="42" t="str"/>
      <x:c r="F25" s="42" t="str"/>
      <x:c r="G25" s="43"/>
      <x:c r="H25" s="44"/>
      <x:c r="I25" s="42" t="str"/>
      <x:c r="J25" s="42" t="str"/>
      <x:c r="K25" s="34" t="str">
        <x:f>IF(OR(H25="",B25="Hecha"),"",H25-TODAY())</x:f>
      </x:c>
    </x:row>
    <x:row r="26">
      <x:c r="A26" s="19" t="str"/>
      <x:c r="B26" s="19" t="str"/>
      <x:c r="C26" s="19" t="str"/>
      <x:c r="D26" s="39" t="str"/>
      <x:c r="E26" s="39" t="str"/>
      <x:c r="F26" s="39" t="str"/>
      <x:c r="G26" s="40"/>
      <x:c r="H26" s="41"/>
      <x:c r="I26" s="39" t="str"/>
      <x:c r="J26" s="39" t="str"/>
      <x:c r="K26" s="33" t="str">
        <x:f>IF(OR(H26="",B26="Hecha"),"",H26-TODAY())</x:f>
      </x:c>
    </x:row>
    <x:row r="27">
      <x:c r="A27" s="17" t="str"/>
      <x:c r="B27" s="17" t="str"/>
      <x:c r="C27" s="17" t="str"/>
      <x:c r="D27" s="42" t="str"/>
      <x:c r="E27" s="42" t="str"/>
      <x:c r="F27" s="42" t="str"/>
      <x:c r="G27" s="43"/>
      <x:c r="H27" s="44"/>
      <x:c r="I27" s="42" t="str"/>
      <x:c r="J27" s="42" t="str"/>
      <x:c r="K27" s="34" t="str">
        <x:f>IF(OR(H27="",B27="Hecha"),"",H27-TODAY())</x:f>
      </x:c>
    </x:row>
    <x:row r="28">
      <x:c r="A28" s="19" t="str"/>
      <x:c r="B28" s="19" t="str"/>
      <x:c r="C28" s="19" t="str"/>
      <x:c r="D28" s="39" t="str"/>
      <x:c r="E28" s="39" t="str"/>
      <x:c r="F28" s="39" t="str"/>
      <x:c r="G28" s="40"/>
      <x:c r="H28" s="41"/>
      <x:c r="I28" s="39" t="str"/>
      <x:c r="J28" s="39" t="str"/>
      <x:c r="K28" s="33" t="str">
        <x:f>IF(OR(H28="",B28="Hecha"),"",H28-TODAY())</x:f>
      </x:c>
    </x:row>
    <x:row r="29">
      <x:c r="A29" s="17" t="str"/>
      <x:c r="B29" s="17" t="str"/>
      <x:c r="C29" s="17" t="str"/>
      <x:c r="D29" s="42" t="str"/>
      <x:c r="E29" s="42" t="str"/>
      <x:c r="F29" s="42" t="str"/>
      <x:c r="G29" s="43"/>
      <x:c r="H29" s="44"/>
      <x:c r="I29" s="42" t="str"/>
      <x:c r="J29" s="42" t="str"/>
      <x:c r="K29" s="34" t="str">
        <x:f>IF(OR(H29="",B29="Hecha"),"",H29-TODAY())</x:f>
      </x:c>
    </x:row>
    <x:row r="30">
      <x:c r="A30" s="19" t="str"/>
      <x:c r="B30" s="19" t="str"/>
      <x:c r="C30" s="19" t="str"/>
      <x:c r="D30" s="39" t="str"/>
      <x:c r="E30" s="39" t="str"/>
      <x:c r="F30" s="39" t="str"/>
      <x:c r="G30" s="40"/>
      <x:c r="H30" s="41"/>
      <x:c r="I30" s="39" t="str"/>
      <x:c r="J30" s="39" t="str"/>
      <x:c r="K30" s="33" t="str">
        <x:f>IF(OR(H30="",B30="Hecha"),"",H30-TODAY())</x:f>
      </x:c>
    </x:row>
    <x:row r="31">
      <x:c r="A31" s="17" t="str"/>
      <x:c r="B31" s="17" t="str"/>
      <x:c r="C31" s="17" t="str"/>
      <x:c r="D31" s="42" t="str"/>
      <x:c r="E31" s="42" t="str"/>
      <x:c r="F31" s="42" t="str"/>
      <x:c r="G31" s="43"/>
      <x:c r="H31" s="44"/>
      <x:c r="I31" s="42" t="str"/>
      <x:c r="J31" s="42" t="str"/>
      <x:c r="K31" s="34" t="str">
        <x:f>IF(OR(H31="",B31="Hecha"),"",H31-TODAY())</x:f>
      </x:c>
    </x:row>
    <x:row r="32">
      <x:c r="A32" s="19" t="str"/>
      <x:c r="B32" s="19" t="str"/>
      <x:c r="C32" s="19" t="str"/>
      <x:c r="D32" s="39" t="str"/>
      <x:c r="E32" s="39" t="str"/>
      <x:c r="F32" s="39" t="str"/>
      <x:c r="G32" s="40"/>
      <x:c r="H32" s="41"/>
      <x:c r="I32" s="39" t="str"/>
      <x:c r="J32" s="39" t="str"/>
      <x:c r="K32" s="33" t="str">
        <x:f>IF(OR(H32="",B32="Hecha"),"",H32-TODAY())</x:f>
      </x:c>
    </x:row>
    <x:row r="33">
      <x:c r="A33" s="17" t="str"/>
      <x:c r="B33" s="17" t="str"/>
      <x:c r="C33" s="17" t="str"/>
      <x:c r="D33" s="42" t="str"/>
      <x:c r="E33" s="42" t="str"/>
      <x:c r="F33" s="42" t="str"/>
      <x:c r="G33" s="43"/>
      <x:c r="H33" s="44"/>
      <x:c r="I33" s="42" t="str"/>
      <x:c r="J33" s="42" t="str"/>
      <x:c r="K33" s="34" t="str">
        <x:f>IF(OR(H33="",B33="Hecha"),"",H33-TODAY())</x:f>
      </x:c>
    </x:row>
    <x:row r="34">
      <x:c r="A34" s="19" t="str"/>
      <x:c r="B34" s="19" t="str"/>
      <x:c r="C34" s="19" t="str"/>
      <x:c r="D34" s="39" t="str"/>
      <x:c r="E34" s="39" t="str"/>
      <x:c r="F34" s="39" t="str"/>
      <x:c r="G34" s="40"/>
      <x:c r="H34" s="41"/>
      <x:c r="I34" s="39" t="str"/>
      <x:c r="J34" s="39" t="str"/>
      <x:c r="K34" s="33" t="str">
        <x:f>IF(OR(H34="",B34="Hecha"),"",H34-TODAY())</x:f>
      </x:c>
    </x:row>
    <x:row r="35">
      <x:c r="A35" s="17" t="str"/>
      <x:c r="B35" s="17" t="str"/>
      <x:c r="C35" s="17" t="str"/>
      <x:c r="D35" s="42" t="str"/>
      <x:c r="E35" s="42" t="str"/>
      <x:c r="F35" s="42" t="str"/>
      <x:c r="G35" s="43"/>
      <x:c r="H35" s="44"/>
      <x:c r="I35" s="42" t="str"/>
      <x:c r="J35" s="42" t="str"/>
      <x:c r="K35" s="34" t="str">
        <x:f>IF(OR(H35="",B35="Hecha"),"",H35-TODAY())</x:f>
      </x:c>
    </x:row>
    <x:row r="36">
      <x:c r="A36" s="20" t="str"/>
      <x:c r="B36" s="20" t="str"/>
      <x:c r="C36" s="20" t="str"/>
      <x:c r="D36" s="45" t="str"/>
      <x:c r="E36" s="45" t="str"/>
      <x:c r="F36" s="45" t="str"/>
      <x:c r="G36" s="46"/>
      <x:c r="H36" s="47"/>
      <x:c r="I36" s="45" t="str"/>
      <x:c r="J36" s="45" t="str"/>
      <x:c r="K36" s="35" t="str">
        <x:f>IF(OR(H36="",B36="Hecha"),"",H36-TODAY())</x:f>
      </x:c>
    </x:row>
  </x:sheetData>
  <x:mergeCells>
    <x:mergeCell ref="A1:K2"/>
    <x:mergeCell ref="A3:K3"/>
    <x:mergeCell ref="A5:K5"/>
  </x:mergeCells>
  <x:conditionalFormatting sqref="B7:B36">
    <x:cfRule type="containsText" dxfId="0" priority="1" operator="containsText" text="Bloqueada"/>
    <x:cfRule type="containsText" dxfId="1" priority="2" operator="containsText" text="Hecha"/>
  </x:conditionalFormatting>
  <x:conditionalFormatting sqref="C7:C36">
    <x:cfRule type="containsText" dxfId="2" priority="3" operator="containsText" text="Alta"/>
  </x:conditionalFormatting>
  <x:conditionalFormatting sqref="K7:K36">
    <x:cfRule type="cellIs" dxfId="3" priority="4" operator="lessThan">
      <x:formula>0</x:formula>
    </x:cfRule>
  </x:conditionalFormatting>
  <x:dataValidations count="5">
    <x:dataValidation type="list" sqref="B7:B36">
      <x:formula1>"Pendiente,En curso,Bloqueada,Hecha"</x:formula1>
    </x:dataValidation>
    <x:dataValidation type="list" sqref="C7:C36">
      <x:formula1>"Alta,Media,Baja"</x:formula1>
    </x:dataValidation>
    <x:dataValidation type="list" sqref="E7:E36">
      <x:formula1>"Andrea,Marcos,Lucía,Dani,Sofía"</x:formula1>
    </x:dataValidation>
    <x:dataValidation type="list" sqref="F7:F36">
      <x:formula1>"Soporte,Coordinación,Administración,Operación,Cobertura,Mejora"</x:formula1>
    </x:dataValidation>
    <x:dataValidation type="decimal" operator="between" sqref="G7:G36">
      <x:formula1>0</x:formula1>
      <x:formula2>80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72b44b7c3ac45f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7" hidden="0" customWidth="1"/>
    <x:col min="5" max="5" width="14" hidden="0" customWidth="1"/>
    <x:col min="6" max="6" width="15" hidden="0" customWidth="1"/>
    <x:col min="7" max="7" width="12" hidden="0" customWidth="1"/>
    <x:col min="8" max="8" width="22" hidden="0" customWidth="1"/>
    <x:col min="9" max="9" width="18" hidden="0" customWidth="1"/>
  </x:cols>
  <x:sheetData>
    <x:row r="1">
      <x:c r="A1" s="3" t="str">
        <x:v>MENOS OFICINA · CAPACIDAD DEL EQUIPO</x:v>
      </x:c>
      <x:c r="B1" s="3"/>
      <x:c r="C1" s="3"/>
      <x:c r="D1" s="3"/>
      <x:c r="E1" s="3"/>
      <x:c r="F1" s="3"/>
      <x:c r="G1" s="3"/>
      <x:c r="H1" s="3"/>
      <x:c r="I1" s="3"/>
    </x:row>
    <x:row r="2">
      <x:c r="A2" s="3"/>
      <x:c r="B2" s="3"/>
      <x:c r="C2" s="3"/>
      <x:c r="D2" s="3"/>
      <x:c r="E2" s="3"/>
      <x:c r="F2" s="3"/>
      <x:c r="G2" s="3"/>
      <x:c r="H2" s="3"/>
      <x:c r="I2" s="3"/>
    </x:row>
    <x:row r="3">
      <x:c r="A3" s="5" t="str">
        <x:v>Capacidad neta = horas disponibles − ausencias. La carga se calcula desde el tablero de tareas.</x:v>
      </x:c>
      <x:c r="B3" s="5"/>
      <x:c r="C3" s="5"/>
      <x:c r="D3" s="5"/>
      <x:c r="E3" s="5"/>
      <x:c r="F3" s="5"/>
      <x:c r="G3" s="5"/>
      <x:c r="H3" s="5"/>
      <x:c r="I3" s="5"/>
    </x:row>
    <x:row r="5">
      <x:c r="A5" s="23" t="str">
        <x:v>Persona</x:v>
      </x:c>
      <x:c r="B5" s="23" t="str">
        <x:v>Capacidad</x:v>
      </x:c>
      <x:c r="C5" s="23" t="str">
        <x:v>Ausencias</x:v>
      </x:c>
      <x:c r="D5" s="23" t="str">
        <x:v>Capacidad neta</x:v>
      </x:c>
      <x:c r="E5" s="23" t="str">
        <x:v>Asignadas</x:v>
      </x:c>
      <x:c r="F5" s="23" t="str">
        <x:v>Disponibles</x:v>
      </x:c>
      <x:c r="G5" s="23" t="str">
        <x:v>Carga</x:v>
      </x:c>
      <x:c r="H5" s="23" t="str">
        <x:v>Especialidad</x:v>
      </x:c>
      <x:c r="I5" s="23" t="str">
        <x:v>Backup</x:v>
      </x:c>
    </x:row>
    <x:row r="6">
      <x:c r="A6" s="16" t="str">
        <x:v>Andrea</x:v>
      </x:c>
      <x:c r="B6" s="28" t="n">
        <x:v>30</x:v>
      </x:c>
      <x:c r="C6" s="28" t="n">
        <x:v>4</x:v>
      </x:c>
      <x:c r="D6" s="28" t="n">
        <x:f>IF(A6="","",MAX(0,B6-C6))</x:f>
        <x:v>26</x:v>
      </x:c>
      <x:c r="E6" s="28" t="n">
        <x:f>IF(A6="","",SUMIF('Tareas'!$E$7:$E$36,A6,'Tareas'!$G$7:$G$36))</x:f>
        <x:v>7</x:v>
      </x:c>
      <x:c r="F6" s="28" t="n">
        <x:f>IF(A6="","",D6-E6)</x:f>
        <x:v>19</x:v>
      </x:c>
      <x:c r="G6" s="48" t="n">
        <x:f>IF(A6="","",IFERROR(E6/D6,0))</x:f>
        <x:v>0.2692307692307692</x:v>
      </x:c>
      <x:c r="H6" s="16" t="str">
        <x:v>Incidencias</x:v>
      </x:c>
      <x:c r="I6" s="16" t="str">
        <x:v>Dani</x:v>
      </x:c>
    </x:row>
    <x:row r="7">
      <x:c r="A7" s="19" t="str">
        <x:v>Marcos</x:v>
      </x:c>
      <x:c r="B7" s="29" t="n">
        <x:v>35</x:v>
      </x:c>
      <x:c r="C7" s="29" t="n">
        <x:v>0</x:v>
      </x:c>
      <x:c r="D7" s="29" t="n">
        <x:f>IF(A7="","",MAX(0,B7-C7))</x:f>
        <x:v>35</x:v>
      </x:c>
      <x:c r="E7" s="29" t="n">
        <x:f>IF(A7="","",SUMIF('Tareas'!$E$7:$E$36,A7,'Tareas'!$G$7:$G$36))</x:f>
        <x:v>4.5</x:v>
      </x:c>
      <x:c r="F7" s="29" t="n">
        <x:f>IF(A7="","",D7-E7)</x:f>
        <x:v>30.5</x:v>
      </x:c>
      <x:c r="G7" s="49" t="n">
        <x:f>IF(A7="","",IFERROR(E7/D7,0))</x:f>
        <x:v>0.12857142857142856</x:v>
      </x:c>
      <x:c r="H7" s="19" t="str">
        <x:v>Informes</x:v>
      </x:c>
      <x:c r="I7" s="19" t="str">
        <x:v>Sofía</x:v>
      </x:c>
    </x:row>
    <x:row r="8">
      <x:c r="A8" s="17" t="str">
        <x:v>Lucía</x:v>
      </x:c>
      <x:c r="B8" s="30" t="n">
        <x:v>28</x:v>
      </x:c>
      <x:c r="C8" s="30" t="n">
        <x:v>7</x:v>
      </x:c>
      <x:c r="D8" s="30" t="n">
        <x:f>IF(A8="","",MAX(0,B8-C8))</x:f>
        <x:v>21</x:v>
      </x:c>
      <x:c r="E8" s="30" t="n">
        <x:f>IF(A8="","",SUMIF('Tareas'!$E$7:$E$36,A8,'Tareas'!$G$7:$G$36))</x:f>
        <x:v>4.5</x:v>
      </x:c>
      <x:c r="F8" s="30" t="n">
        <x:f>IF(A8="","",D8-E8)</x:f>
        <x:v>16.5</x:v>
      </x:c>
      <x:c r="G8" s="50" t="n">
        <x:f>IF(A8="","",IFERROR(E8/D8,0))</x:f>
        <x:v>0.21428571428571427</x:v>
      </x:c>
      <x:c r="H8" s="17" t="str">
        <x:v>Administración</x:v>
      </x:c>
      <x:c r="I8" s="17" t="str">
        <x:v>Marcos</x:v>
      </x:c>
    </x:row>
    <x:row r="9">
      <x:c r="A9" s="19" t="str">
        <x:v>Dani</x:v>
      </x:c>
      <x:c r="B9" s="29" t="n">
        <x:v>25</x:v>
      </x:c>
      <x:c r="C9" s="29" t="n">
        <x:v>0</x:v>
      </x:c>
      <x:c r="D9" s="29" t="n">
        <x:f>IF(A9="","",MAX(0,B9-C9))</x:f>
        <x:v>25</x:v>
      </x:c>
      <x:c r="E9" s="29" t="n">
        <x:f>IF(A9="","",SUMIF('Tareas'!$E$7:$E$36,A9,'Tareas'!$G$7:$G$36))</x:f>
        <x:v>4</x:v>
      </x:c>
      <x:c r="F9" s="29" t="n">
        <x:f>IF(A9="","",D9-E9)</x:f>
        <x:v>21</x:v>
      </x:c>
      <x:c r="G9" s="49" t="n">
        <x:f>IF(A9="","",IFERROR(E9/D9,0))</x:f>
        <x:v>0.16</x:v>
      </x:c>
      <x:c r="H9" s="19" t="str">
        <x:v>Soporte</x:v>
      </x:c>
      <x:c r="I9" s="19" t="str">
        <x:v>Andrea</x:v>
      </x:c>
    </x:row>
    <x:row r="10">
      <x:c r="A10" s="17" t="str">
        <x:v>Sofía</x:v>
      </x:c>
      <x:c r="B10" s="30" t="n">
        <x:v>32</x:v>
      </x:c>
      <x:c r="C10" s="30" t="n">
        <x:v>8</x:v>
      </x:c>
      <x:c r="D10" s="30" t="n">
        <x:f>IF(A10="","",MAX(0,B10-C10))</x:f>
        <x:v>24</x:v>
      </x:c>
      <x:c r="E10" s="30" t="n">
        <x:f>IF(A10="","",SUMIF('Tareas'!$E$7:$E$36,A10,'Tareas'!$G$7:$G$36))</x:f>
        <x:v>0</x:v>
      </x:c>
      <x:c r="F10" s="30" t="n">
        <x:f>IF(A10="","",D10-E10)</x:f>
        <x:v>24</x:v>
      </x:c>
      <x:c r="G10" s="50" t="n">
        <x:f>IF(A10="","",IFERROR(E10/D10,0))</x:f>
        <x:v>0</x:v>
      </x:c>
      <x:c r="H10" s="17" t="str">
        <x:v>Coordinación</x:v>
      </x:c>
      <x:c r="I10" s="17" t="str">
        <x:v>Lucía</x:v>
      </x:c>
    </x:row>
    <x:row r="11">
      <x:c r="A11" s="19" t="str"/>
      <x:c r="B11" s="29"/>
      <x:c r="C11" s="29"/>
      <x:c r="D11" s="29" t="str">
        <x:f>IF(A11="","",MAX(0,B11-C11))</x:f>
      </x:c>
      <x:c r="E11" s="29" t="str">
        <x:f>IF(A11="","",SUMIF('Tareas'!$E$7:$E$36,A11,'Tareas'!$G$7:$G$36))</x:f>
      </x:c>
      <x:c r="F11" s="29" t="str">
        <x:f>IF(A11="","",D11-E11)</x:f>
      </x:c>
      <x:c r="G11" s="49" t="str">
        <x:f>IF(A11="","",IFERROR(E11/D11,0))</x:f>
      </x:c>
      <x:c r="H11" s="19" t="str"/>
      <x:c r="I11" s="19" t="str"/>
    </x:row>
    <x:row r="12">
      <x:c r="A12" s="17" t="str"/>
      <x:c r="B12" s="30"/>
      <x:c r="C12" s="30"/>
      <x:c r="D12" s="30" t="str">
        <x:f>IF(A12="","",MAX(0,B12-C12))</x:f>
      </x:c>
      <x:c r="E12" s="30" t="str">
        <x:f>IF(A12="","",SUMIF('Tareas'!$E$7:$E$36,A12,'Tareas'!$G$7:$G$36))</x:f>
      </x:c>
      <x:c r="F12" s="30" t="str">
        <x:f>IF(A12="","",D12-E12)</x:f>
      </x:c>
      <x:c r="G12" s="50" t="str">
        <x:f>IF(A12="","",IFERROR(E12/D12,0))</x:f>
      </x:c>
      <x:c r="H12" s="17" t="str"/>
      <x:c r="I12" s="17" t="str"/>
    </x:row>
    <x:row r="13">
      <x:c r="A13" s="19" t="str"/>
      <x:c r="B13" s="29"/>
      <x:c r="C13" s="29"/>
      <x:c r="D13" s="29" t="str">
        <x:f>IF(A13="","",MAX(0,B13-C13))</x:f>
      </x:c>
      <x:c r="E13" s="29" t="str">
        <x:f>IF(A13="","",SUMIF('Tareas'!$E$7:$E$36,A13,'Tareas'!$G$7:$G$36))</x:f>
      </x:c>
      <x:c r="F13" s="29" t="str">
        <x:f>IF(A13="","",D13-E13)</x:f>
      </x:c>
      <x:c r="G13" s="49" t="str">
        <x:f>IF(A13="","",IFERROR(E13/D13,0))</x:f>
      </x:c>
      <x:c r="H13" s="19" t="str"/>
      <x:c r="I13" s="19" t="str"/>
    </x:row>
    <x:row r="14">
      <x:c r="A14" s="17" t="str"/>
      <x:c r="B14" s="30"/>
      <x:c r="C14" s="30"/>
      <x:c r="D14" s="30" t="str">
        <x:f>IF(A14="","",MAX(0,B14-C14))</x:f>
      </x:c>
      <x:c r="E14" s="30" t="str">
        <x:f>IF(A14="","",SUMIF('Tareas'!$E$7:$E$36,A14,'Tareas'!$G$7:$G$36))</x:f>
      </x:c>
      <x:c r="F14" s="30" t="str">
        <x:f>IF(A14="","",D14-E14)</x:f>
      </x:c>
      <x:c r="G14" s="50" t="str">
        <x:f>IF(A14="","",IFERROR(E14/D14,0))</x:f>
      </x:c>
      <x:c r="H14" s="17" t="str"/>
      <x:c r="I14" s="17" t="str"/>
    </x:row>
    <x:row r="15">
      <x:c r="A15" s="19" t="str"/>
      <x:c r="B15" s="29"/>
      <x:c r="C15" s="29"/>
      <x:c r="D15" s="29" t="str">
        <x:f>IF(A15="","",MAX(0,B15-C15))</x:f>
      </x:c>
      <x:c r="E15" s="29" t="str">
        <x:f>IF(A15="","",SUMIF('Tareas'!$E$7:$E$36,A15,'Tareas'!$G$7:$G$36))</x:f>
      </x:c>
      <x:c r="F15" s="29" t="str">
        <x:f>IF(A15="","",D15-E15)</x:f>
      </x:c>
      <x:c r="G15" s="49" t="str">
        <x:f>IF(A15="","",IFERROR(E15/D15,0))</x:f>
      </x:c>
      <x:c r="H15" s="19" t="str"/>
      <x:c r="I15" s="19" t="str"/>
    </x:row>
    <x:row r="16">
      <x:c r="A16" s="17" t="str"/>
      <x:c r="B16" s="30"/>
      <x:c r="C16" s="30"/>
      <x:c r="D16" s="30" t="str">
        <x:f>IF(A16="","",MAX(0,B16-C16))</x:f>
      </x:c>
      <x:c r="E16" s="30" t="str">
        <x:f>IF(A16="","",SUMIF('Tareas'!$E$7:$E$36,A16,'Tareas'!$G$7:$G$36))</x:f>
      </x:c>
      <x:c r="F16" s="30" t="str">
        <x:f>IF(A16="","",D16-E16)</x:f>
      </x:c>
      <x:c r="G16" s="50" t="str">
        <x:f>IF(A16="","",IFERROR(E16/D16,0))</x:f>
      </x:c>
      <x:c r="H16" s="17" t="str"/>
      <x:c r="I16" s="17" t="str"/>
    </x:row>
    <x:row r="17">
      <x:c r="A17" s="19" t="str"/>
      <x:c r="B17" s="29"/>
      <x:c r="C17" s="29"/>
      <x:c r="D17" s="29" t="str">
        <x:f>IF(A17="","",MAX(0,B17-C17))</x:f>
      </x:c>
      <x:c r="E17" s="29" t="str">
        <x:f>IF(A17="","",SUMIF('Tareas'!$E$7:$E$36,A17,'Tareas'!$G$7:$G$36))</x:f>
      </x:c>
      <x:c r="F17" s="29" t="str">
        <x:f>IF(A17="","",D17-E17)</x:f>
      </x:c>
      <x:c r="G17" s="49" t="str">
        <x:f>IF(A17="","",IFERROR(E17/D17,0))</x:f>
      </x:c>
      <x:c r="H17" s="19" t="str"/>
      <x:c r="I17" s="19" t="str"/>
    </x:row>
    <x:row r="18">
      <x:c r="A18" s="17" t="str"/>
      <x:c r="B18" s="30"/>
      <x:c r="C18" s="30"/>
      <x:c r="D18" s="30" t="str">
        <x:f>IF(A18="","",MAX(0,B18-C18))</x:f>
      </x:c>
      <x:c r="E18" s="30" t="str">
        <x:f>IF(A18="","",SUMIF('Tareas'!$E$7:$E$36,A18,'Tareas'!$G$7:$G$36))</x:f>
      </x:c>
      <x:c r="F18" s="30" t="str">
        <x:f>IF(A18="","",D18-E18)</x:f>
      </x:c>
      <x:c r="G18" s="50" t="str">
        <x:f>IF(A18="","",IFERROR(E18/D18,0))</x:f>
      </x:c>
      <x:c r="H18" s="17" t="str"/>
      <x:c r="I18" s="17" t="str"/>
    </x:row>
    <x:row r="19">
      <x:c r="A19" s="19" t="str"/>
      <x:c r="B19" s="29"/>
      <x:c r="C19" s="29"/>
      <x:c r="D19" s="29" t="str">
        <x:f>IF(A19="","",MAX(0,B19-C19))</x:f>
      </x:c>
      <x:c r="E19" s="29" t="str">
        <x:f>IF(A19="","",SUMIF('Tareas'!$E$7:$E$36,A19,'Tareas'!$G$7:$G$36))</x:f>
      </x:c>
      <x:c r="F19" s="29" t="str">
        <x:f>IF(A19="","",D19-E19)</x:f>
      </x:c>
      <x:c r="G19" s="49" t="str">
        <x:f>IF(A19="","",IFERROR(E19/D19,0))</x:f>
      </x:c>
      <x:c r="H19" s="19" t="str"/>
      <x:c r="I19" s="19" t="str"/>
    </x:row>
    <x:row r="20">
      <x:c r="A20" s="18" t="str"/>
      <x:c r="B20" s="52"/>
      <x:c r="C20" s="52"/>
      <x:c r="D20" s="52" t="str">
        <x:f>IF(A20="","",MAX(0,B20-C20))</x:f>
      </x:c>
      <x:c r="E20" s="52" t="str">
        <x:f>IF(A20="","",SUMIF('Tareas'!$E$7:$E$36,A20,'Tareas'!$G$7:$G$36))</x:f>
      </x:c>
      <x:c r="F20" s="52" t="str">
        <x:f>IF(A20="","",D20-E20)</x:f>
      </x:c>
      <x:c r="G20" s="51" t="str">
        <x:f>IF(A20="","",IFERROR(E20/D20,0))</x:f>
      </x:c>
      <x:c r="H20" s="18" t="str"/>
      <x:c r="I20" s="18" t="str"/>
    </x:row>
  </x:sheetData>
  <x:mergeCells>
    <x:mergeCell ref="A1:I2"/>
    <x:mergeCell ref="A3:I3"/>
  </x:mergeCells>
  <x:conditionalFormatting sqref="G6:G20">
    <x:cfRule type="cellIs" dxfId="4" priority="1" operator="greaterThan">
      <x:formula>1</x:formula>
    </x:cfRule>
    <x:cfRule type="cellIs" dxfId="5" priority="2" operator="between">
      <x:formula>0.8</x:formula>
      <x:formula>1</x:formula>
    </x:cfRule>
  </x:conditionalFormatting>
  <x:dataValidations count="1">
    <x:dataValidation type="decimal" operator="between" sqref="B6:C20">
      <x:formula1>0</x:formula1>
      <x:formula2>80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84c4f743b714c2e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4" hidden="0" customWidth="1"/>
    <x:col min="3" max="3" width="18" hidden="0" customWidth="1"/>
    <x:col min="4" max="4" width="14" hidden="0" customWidth="1"/>
    <x:col min="5" max="5" width="14" hidden="0" customWidth="1"/>
    <x:col min="6" max="6" width="24" hidden="0" customWidth="1"/>
    <x:col min="7" max="7" width="25" hidden="0" customWidth="1"/>
    <x:col min="8" max="8" width="26" hidden="0" customWidth="1"/>
  </x:cols>
  <x:sheetData>
    <x:row r="1">
      <x:c r="A1" s="3" t="str">
        <x:v>MENOS OFICINA · REVISIÓN SEMANAL</x:v>
      </x:c>
      <x:c r="B1" s="3"/>
      <x:c r="C1" s="3"/>
      <x:c r="D1" s="3"/>
      <x:c r="E1" s="3"/>
      <x:c r="F1" s="3"/>
      <x:c r="G1" s="3"/>
      <x:c r="H1" s="3"/>
    </x:row>
    <x:row r="2">
      <x:c r="A2" s="3"/>
      <x:c r="B2" s="3"/>
      <x:c r="C2" s="3"/>
      <x:c r="D2" s="3"/>
      <x:c r="E2" s="3"/>
      <x:c r="F2" s="3"/>
      <x:c r="G2" s="3"/>
      <x:c r="H2" s="3"/>
    </x:row>
    <x:row r="3">
      <x:c r="A3" s="5" t="str">
        <x:v>Una reunión de 20 minutos: qué avanza, qué está bloqueado y quién hace qué después.</x:v>
      </x:c>
      <x:c r="B3" s="5"/>
      <x:c r="C3" s="5"/>
      <x:c r="D3" s="5"/>
      <x:c r="E3" s="5"/>
      <x:c r="F3" s="5"/>
      <x:c r="G3" s="5"/>
      <x:c r="H3" s="5"/>
    </x:row>
    <x:row r="5">
      <x:c r="A5" s="90" t="str">
        <x:v>01 · ENFOQUE DE LA SEMANA</x:v>
      </x:c>
      <x:c r="B5" s="90"/>
      <x:c r="C5" s="90"/>
      <x:c r="D5" s="90"/>
      <x:c r="E5" s="90"/>
      <x:c r="F5" s="90"/>
      <x:c r="G5" s="90"/>
      <x:c r="H5" s="90"/>
    </x:row>
    <x:row r="6">
      <x:c r="A6" s="109" t="str">
        <x:v>Semana desde</x:v>
      </x:c>
      <x:c r="B6" s="109"/>
      <x:c r="C6" s="110" t="n">
        <x:v>46258</x:v>
      </x:c>
      <x:c r="D6" s="110"/>
      <x:c r="E6" s="109" t="str">
        <x:v>Objetivo principal</x:v>
      </x:c>
      <x:c r="F6" s="109"/>
      <x:c r="G6" s="109" t="str">
        <x:v>Reducir pendientes antiguos y asegurar la cobertura del viernes</x:v>
      </x:c>
      <x:c r="H6" s="109"/>
    </x:row>
    <x:row r="8">
      <x:c r="A8" s="90" t="str">
        <x:v>02 · PRIORIDADES Y DECISIONES</x:v>
      </x:c>
      <x:c r="B8" s="90"/>
      <x:c r="C8" s="90"/>
      <x:c r="D8" s="90"/>
      <x:c r="E8" s="90"/>
      <x:c r="F8" s="90"/>
      <x:c r="G8" s="90"/>
      <x:c r="H8" s="90"/>
    </x:row>
    <x:row r="9">
      <x:c r="A9" s="113" t="str">
        <x:v>Prioridad</x:v>
      </x:c>
      <x:c r="B9" s="113" t="str">
        <x:v>Resultado esperado</x:v>
      </x:c>
      <x:c r="C9" s="113" t="str">
        <x:v>Responsable</x:v>
      </x:c>
      <x:c r="D9" s="113" t="str">
        <x:v>Fecha</x:v>
      </x:c>
      <x:c r="E9" s="113" t="str">
        <x:v>Estado</x:v>
      </x:c>
      <x:c r="F9" s="113" t="str">
        <x:v>Bloqueo</x:v>
      </x:c>
      <x:c r="G9" s="113" t="str">
        <x:v>Decisión necesaria</x:v>
      </x:c>
      <x:c r="H9" s="113" t="str">
        <x:v>Próximo paso</x:v>
      </x:c>
    </x:row>
    <x:row r="10">
      <x:c r="A10" s="109" t="str">
        <x:v>Pendientes antiguos</x:v>
      </x:c>
      <x:c r="B10" s="109" t="str">
        <x:v>Cerrar los dos casos con más de 10 días</x:v>
      </x:c>
      <x:c r="C10" s="109" t="str">
        <x:v>Andrea</x:v>
      </x:c>
      <x:c r="D10" s="110" t="n">
        <x:v>46262</x:v>
      </x:c>
      <x:c r="E10" s="109" t="str">
        <x:v>En curso</x:v>
      </x:c>
      <x:c r="F10" s="109" t="str"/>
      <x:c r="G10" s="109" t="str"/>
      <x:c r="H10" s="109" t="str">
        <x:v>Revisión final el jueves</x:v>
      </x:c>
    </x:row>
    <x:row r="11">
      <x:c r="A11" s="109" t="str">
        <x:v>Cobertura viernes</x:v>
      </x:c>
      <x:c r="B11" s="109" t="str">
        <x:v>Ninguna franja sin responsable</x:v>
      </x:c>
      <x:c r="C11" s="109" t="str">
        <x:v>Dani</x:v>
      </x:c>
      <x:c r="D11" s="110" t="n">
        <x:v>46263</x:v>
      </x:c>
      <x:c r="E11" s="109" t="str">
        <x:v>Pendiente</x:v>
      </x:c>
      <x:c r="F11" s="109" t="str">
        <x:v>Falta confirmar ausencia</x:v>
      </x:c>
      <x:c r="G11" s="109" t="str">
        <x:v>Elegir backup</x:v>
      </x:c>
      <x:c r="H11" s="109" t="str">
        <x:v>Confirmar antes del miércoles</x:v>
      </x:c>
    </x:row>
    <x:row r="12">
      <x:c r="A12" s="109" t="str">
        <x:v>Accesos</x:v>
      </x:c>
      <x:c r="B12" s="109" t="str">
        <x:v>Alta completada sin escalado</x:v>
      </x:c>
      <x:c r="C12" s="109" t="str">
        <x:v>Lucía</x:v>
      </x:c>
      <x:c r="D12" s="110" t="n">
        <x:v>46262</x:v>
      </x:c>
      <x:c r="E12" s="109" t="str">
        <x:v>Bloqueada</x:v>
      </x:c>
      <x:c r="F12" s="109" t="str">
        <x:v>Falta documentación</x:v>
      </x:c>
      <x:c r="G12" s="109" t="str">
        <x:v>Escalar o esperar</x:v>
      </x:c>
      <x:c r="H12" s="109" t="str">
        <x:v>Revisar a las 12:00</x:v>
      </x:c>
    </x:row>
    <x:row r="13">
      <x:c r="A13" s="109" t="str">
        <x:v>Informe</x:v>
      </x:c>
      <x:c r="B13" s="109" t="str">
        <x:v>Resumen enviado antes de la reunión</x:v>
      </x:c>
      <x:c r="C13" s="109" t="str">
        <x:v>Marcos</x:v>
      </x:c>
      <x:c r="D13" s="110" t="n">
        <x:v>46262</x:v>
      </x:c>
      <x:c r="E13" s="109" t="str">
        <x:v>En curso</x:v>
      </x:c>
      <x:c r="F13" s="109" t="str"/>
      <x:c r="G13" s="109" t="str"/>
      <x:c r="H13" s="109" t="str">
        <x:v>Añadir decisiones abiertas</x:v>
      </x:c>
    </x:row>
    <x:row r="14">
      <x:c r="A14" s="109" t="str"/>
      <x:c r="B14" s="109" t="str"/>
      <x:c r="C14" s="109" t="str"/>
      <x:c r="D14" s="110"/>
      <x:c r="E14" s="109" t="str"/>
      <x:c r="F14" s="109" t="str"/>
      <x:c r="G14" s="109" t="str"/>
      <x:c r="H14" s="109" t="str"/>
    </x:row>
    <x:row r="17">
      <x:c r="A17" s="90" t="str">
        <x:v>03 · CIERRE DEL VIERNES</x:v>
      </x:c>
      <x:c r="B17" s="90"/>
      <x:c r="C17" s="90"/>
      <x:c r="D17" s="90"/>
      <x:c r="E17" s="90"/>
      <x:c r="F17" s="90"/>
      <x:c r="G17" s="90"/>
      <x:c r="H17" s="90"/>
    </x:row>
    <x:row r="18">
      <x:c r="A18" s="109" t="str">
        <x:v>Qué salió bien</x:v>
      </x:c>
      <x:c r="B18" s="109"/>
      <x:c r="C18" s="114" t="str">
        <x:v>Escribe aquí los avances que merece la pena repetir.</x:v>
      </x:c>
      <x:c r="D18" s="114"/>
      <x:c r="E18" s="109" t="str">
        <x:v>Qué se arrastra</x:v>
      </x:c>
      <x:c r="F18" s="109"/>
      <x:c r="G18" s="114" t="str">
        <x:v>Anota solo lo que siga siendo necesario y define un siguiente paso.</x:v>
      </x:c>
      <x:c r="H18" s="114"/>
    </x:row>
    <x:row r="19">
      <x:c r="A19" s="109"/>
      <x:c r="B19" s="109"/>
      <x:c r="C19" s="114"/>
      <x:c r="D19" s="114"/>
      <x:c r="E19" s="109"/>
      <x:c r="F19" s="109"/>
      <x:c r="G19" s="114"/>
      <x:c r="H19" s="114"/>
    </x:row>
    <x:row r="20">
      <x:c r="A20" s="109"/>
      <x:c r="B20" s="109"/>
      <x:c r="C20" s="109"/>
      <x:c r="D20" s="109"/>
      <x:c r="E20" s="109"/>
      <x:c r="F20" s="109"/>
      <x:c r="G20" s="109"/>
      <x:c r="H20" s="109"/>
    </x:row>
    <x:row r="21">
      <x:c r="A21" s="109" t="str">
        <x:v>Decisiones tomadas</x:v>
      </x:c>
      <x:c r="B21" s="109"/>
      <x:c r="C21" s="114" t="str">
        <x:v>Registra decisiones, responsable y fecha para que no se pierdan en el chat o la reunión.</x:v>
      </x:c>
      <x:c r="D21" s="114"/>
      <x:c r="E21" s="114"/>
      <x:c r="F21" s="114"/>
      <x:c r="G21" s="114"/>
      <x:c r="H21" s="114"/>
    </x:row>
    <x:row r="22">
      <x:c r="A22" s="109"/>
      <x:c r="B22" s="109"/>
      <x:c r="C22" s="114"/>
      <x:c r="D22" s="114"/>
      <x:c r="E22" s="114"/>
      <x:c r="F22" s="114"/>
      <x:c r="G22" s="114"/>
      <x:c r="H22" s="114"/>
    </x:row>
  </x:sheetData>
  <x:mergeCells>
    <x:mergeCell ref="A1:H2"/>
    <x:mergeCell ref="A3:H3"/>
    <x:mergeCell ref="A5:H5"/>
    <x:mergeCell ref="A6:B6"/>
    <x:mergeCell ref="C6:D6"/>
    <x:mergeCell ref="E6:F6"/>
    <x:mergeCell ref="G6:H6"/>
    <x:mergeCell ref="A8:H8"/>
    <x:mergeCell ref="A17:H17"/>
    <x:mergeCell ref="A18:B19"/>
    <x:mergeCell ref="C18:D19"/>
    <x:mergeCell ref="E18:F19"/>
    <x:mergeCell ref="G18:H19"/>
    <x:mergeCell ref="A21:B22"/>
    <x:mergeCell ref="C21:H22"/>
  </x:mergeCells>
  <x:conditionalFormatting sqref="E10:E14">
    <x:cfRule type="containsText" dxfId="8" priority="1" operator="containsText" text="Bloqueada"/>
  </x:conditionalFormatting>
  <x:dataValidations count="1">
    <x:dataValidation type="list" sqref="E10:E14">
      <x:formula1>"Pendiente,En curso,Bloqueada,Hecha"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4" hidden="0" customWidth="1"/>
    <x:col min="3" max="3" width="54" hidden="0" customWidth="1"/>
    <x:col min="4" max="4" width="20" hidden="0" customWidth="1"/>
    <x:col min="5" max="5" width="22" hidden="0" customWidth="1"/>
    <x:col min="6" max="6" width="12" hidden="0" customWidth="1"/>
  </x:cols>
  <x:sheetData>
    <x:row r="1">
      <x:c r="A1" s="116" t="str">
        <x:v>CÓMO USAR EL PANEL SEMANAL</x:v>
      </x:c>
      <x:c r="B1" s="116"/>
      <x:c r="C1" s="116"/>
      <x:c r="D1" s="116"/>
      <x:c r="E1" s="116"/>
      <x:c r="F1" s="116"/>
    </x:row>
    <x:row r="2">
      <x:c r="A2" s="116"/>
      <x:c r="B2" s="116"/>
      <x:c r="C2" s="116"/>
      <x:c r="D2" s="116"/>
      <x:c r="E2" s="116"/>
      <x:c r="F2" s="116"/>
    </x:row>
    <x:row r="3">
      <x:c r="A3" s="117" t="str">
        <x:v>Una plantilla local, editable y sin macros para coordinar una semana real.</x:v>
      </x:c>
      <x:c r="B3" s="117"/>
      <x:c r="C3" s="117"/>
      <x:c r="D3" s="117"/>
      <x:c r="E3" s="117"/>
      <x:c r="F3" s="117"/>
    </x:row>
    <x:row r="5">
      <x:c r="A5" s="120" t="str">
        <x:v>PASO</x:v>
      </x:c>
      <x:c r="B5" s="120" t="str">
        <x:v>ACCIÓN</x:v>
      </x:c>
      <x:c r="C5" s="120" t="str">
        <x:v>QUÉ HACER</x:v>
      </x:c>
      <x:c r="D5" s="120" t="str">
        <x:v>DÓNDE</x:v>
      </x:c>
      <x:c r="E5" s="120" t="str">
        <x:v>RESULTADO</x:v>
      </x:c>
      <x:c r="F5" s="120" t="str">
        <x:v>TIEMPO</x:v>
      </x:c>
    </x:row>
    <x:row r="6" ht="44" customHeight="1">
      <x:c r="A6" s="122" t="str">
        <x:v>01</x:v>
      </x:c>
      <x:c r="B6" s="114" t="str">
        <x:v>Ajusta el equipo</x:v>
      </x:c>
      <x:c r="C6" s="114" t="str">
        <x:v>En Equipo cambia personas, capacidad, ausencias, especialidades y backups. La capacidad neta se calcula sola.</x:v>
      </x:c>
      <x:c r="D6" s="114" t="str">
        <x:v>Equipo</x:v>
      </x:c>
      <x:c r="E6" s="114" t="str">
        <x:v>Capacidad real</x:v>
      </x:c>
      <x:c r="F6" s="114" t="str">
        <x:v>5 min</x:v>
      </x:c>
    </x:row>
    <x:row r="7" ht="44" customHeight="1">
      <x:c r="A7" s="122" t="str">
        <x:v>02</x:v>
      </x:c>
      <x:c r="B7" s="114" t="str">
        <x:v>Carga las tareas</x:v>
      </x:c>
      <x:c r="C7" s="114" t="str">
        <x:v>En Tareas sustituye los ejemplos. Usa los desplegables de estado, prioridad, responsable y área.</x:v>
      </x:c>
      <x:c r="D7" s="114" t="str">
        <x:v>Tareas</x:v>
      </x:c>
      <x:c r="E7" s="114" t="str">
        <x:v>Trabajo visible</x:v>
      </x:c>
      <x:c r="F7" s="114" t="str">
        <x:v>10 min</x:v>
      </x:c>
    </x:row>
    <x:row r="8" ht="44" customHeight="1">
      <x:c r="A8" s="122" t="str">
        <x:v>03</x:v>
      </x:c>
      <x:c r="B8" s="114" t="str">
        <x:v>Mira el Panel</x:v>
      </x:c>
      <x:c r="C8" s="114" t="str">
        <x:v>Comprueba tareas activas, porcentaje completado, bloqueos, horas abiertas y carga por persona.</x:v>
      </x:c>
      <x:c r="D8" s="114" t="str">
        <x:v>Panel semanal</x:v>
      </x:c>
      <x:c r="E8" s="114" t="str">
        <x:v>Foto semanal</x:v>
      </x:c>
      <x:c r="F8" s="114" t="str">
        <x:v>2 min</x:v>
      </x:c>
    </x:row>
    <x:row r="9" ht="44" customHeight="1">
      <x:c r="A9" s="122" t="str">
        <x:v>04</x:v>
      </x:c>
      <x:c r="B9" s="114" t="str">
        <x:v>Decide antes de repartir más</x:v>
      </x:c>
      <x:c r="C9" s="114" t="str">
        <x:v>Si la carga supera el 100%, reasigna, divide, aplaza o elimina trabajo antes de añadir nuevas tareas.</x:v>
      </x:c>
      <x:c r="D9" s="114" t="str">
        <x:v>Panel semanal</x:v>
      </x:c>
      <x:c r="E9" s="114" t="str">
        <x:v>Carga equilibrada</x:v>
      </x:c>
      <x:c r="F9" s="114" t="str">
        <x:v>5 min</x:v>
      </x:c>
    </x:row>
    <x:row r="10" ht="44" customHeight="1">
      <x:c r="A10" s="122" t="str">
        <x:v>05</x:v>
      </x:c>
      <x:c r="B10" s="114" t="str">
        <x:v>Revisa los bloqueos</x:v>
      </x:c>
      <x:c r="C10" s="114" t="str">
        <x:v>Toda tarea bloqueada debe tener causa, decisión y siguiente paso. El semáforo señala huecos.</x:v>
      </x:c>
      <x:c r="D10" s="114" t="str">
        <x:v>Panel semanal</x:v>
      </x:c>
      <x:c r="E10" s="114" t="str">
        <x:v>Bloqueos accionables</x:v>
      </x:c>
      <x:c r="F10" s="114" t="str">
        <x:v>5 min</x:v>
      </x:c>
    </x:row>
    <x:row r="11" ht="44" customHeight="1">
      <x:c r="A11" s="122" t="str">
        <x:v>06</x:v>
      </x:c>
      <x:c r="B11" s="114" t="str">
        <x:v>Cierra la semana</x:v>
      </x:c>
      <x:c r="C11" s="114" t="str">
        <x:v>Usa Revisión semanal para registrar prioridades, decisiones y lo que realmente pasa a la semana siguiente.</x:v>
      </x:c>
      <x:c r="D11" s="114" t="str">
        <x:v>Revisión semanal</x:v>
      </x:c>
      <x:c r="E11" s="114" t="str">
        <x:v>Cierre claro</x:v>
      </x:c>
      <x:c r="F11" s="114" t="str">
        <x:v>10 min</x:v>
      </x:c>
    </x:row>
    <x:row r="14">
      <x:c r="A14" s="89" t="str">
        <x:v>QUÉ INCLUYE ESTA MUESTRA</x:v>
      </x:c>
      <x:c r="B14" s="89"/>
      <x:c r="C14" s="89"/>
      <x:c r="D14" s="89"/>
      <x:c r="E14" s="89"/>
      <x:c r="F14" s="89"/>
    </x:row>
    <x:row r="15">
      <x:c r="A15" s="128" t="str">
        <x:v>Panel</x:v>
      </x:c>
      <x:c r="B15" s="128" t="str">
        <x:v>KPIs y carga</x:v>
      </x:c>
      <x:c r="C15" s="128" t="str">
        <x:v>Tareas</x:v>
      </x:c>
      <x:c r="D15" s="128" t="str">
        <x:v>30 filas editables</x:v>
      </x:c>
      <x:c r="E15" s="128" t="str">
        <x:v>Equipo</x:v>
      </x:c>
      <x:c r="F15" s="128" t="str">
        <x:v>15 personas</x:v>
      </x:c>
    </x:row>
    <x:row r="16">
      <x:c r="A16" s="128" t="str">
        <x:v>Estados</x:v>
      </x:c>
      <x:c r="B16" s="128" t="str">
        <x:v>4 desplegables</x:v>
      </x:c>
      <x:c r="C16" s="128" t="str">
        <x:v>Prioridades</x:v>
      </x:c>
      <x:c r="D16" s="128" t="str">
        <x:v>3 niveles</x:v>
      </x:c>
      <x:c r="E16" s="128" t="str">
        <x:v>Áreas</x:v>
      </x:c>
      <x:c r="F16" s="128" t="str">
        <x:v>6 categorías</x:v>
      </x:c>
    </x:row>
    <x:row r="17">
      <x:c r="A17" s="128" t="str">
        <x:v>Control</x:v>
      </x:c>
      <x:c r="B17" s="128" t="str">
        <x:v>Plazos y bloqueos</x:v>
      </x:c>
      <x:c r="C17" s="128" t="str">
        <x:v>Revisión</x:v>
      </x:c>
      <x:c r="D17" s="128" t="str">
        <x:v>Ritual semanal</x:v>
      </x:c>
      <x:c r="E17" s="128" t="str">
        <x:v>Gráfico</x:v>
      </x:c>
      <x:c r="F17" s="128" t="str">
        <x:v>Carga por persona</x:v>
      </x:c>
    </x:row>
    <x:row r="18">
      <x:c r="A18" s="128" t="str">
        <x:v>Privacidad</x:v>
      </x:c>
      <x:c r="B18" s="128" t="str">
        <x:v>Archivo local</x:v>
      </x:c>
      <x:c r="C18" s="128" t="str">
        <x:v>Macros</x:v>
      </x:c>
      <x:c r="D18" s="128" t="str">
        <x:v>Ninguna</x:v>
      </x:c>
      <x:c r="E18" s="128" t="str">
        <x:v>Registro</x:v>
      </x:c>
      <x:c r="F18" s="128" t="str">
        <x:v>No necesario</x:v>
      </x:c>
    </x:row>
    <x:row r="20">
      <x:c r="A20" s="126" t="str">
        <x:v>Consejo: guarda una copia limpia antes de sustituir los ejemplos. El archivo puede contener nombres y tareas; trátalo como un documento interno.</x:v>
      </x:c>
      <x:c r="B20" s="126"/>
      <x:c r="C20" s="126"/>
      <x:c r="D20" s="126"/>
      <x:c r="E20" s="126"/>
      <x:c r="F20" s="126"/>
    </x:row>
    <x:row r="21">
      <x:c r="A21" s="126"/>
      <x:c r="B21" s="126"/>
      <x:c r="C21" s="126"/>
      <x:c r="D21" s="126"/>
      <x:c r="E21" s="126"/>
      <x:c r="F21" s="126"/>
    </x:row>
  </x:sheetData>
  <x:mergeCells>
    <x:mergeCell ref="A1:F2"/>
    <x:mergeCell ref="A3:F3"/>
    <x:mergeCell ref="A14:F14"/>
    <x:mergeCell ref="A20:F21"/>
  </x:mergeCells>
  <x:pageMargins left="0.7" right="0.7" top="0.75" bottom="0.75" header="0.3" footer="0.3"/>
</x:worksheet>
</file>